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justinblazer/Dropbox/BLAZER BRAND LLC/BLAZER BRAND HQ/Operations/"/>
    </mc:Choice>
  </mc:AlternateContent>
  <xr:revisionPtr revIDLastSave="0" documentId="8_{C565A56F-62B2-5B41-8994-78FCCCB4580A}" xr6:coauthVersionLast="47" xr6:coauthVersionMax="47" xr10:uidLastSave="{00000000-0000-0000-0000-000000000000}"/>
  <bookViews>
    <workbookView xWindow="30260" yWindow="-1460" windowWidth="25600" windowHeight="14680" activeTab="1" xr2:uid="{D769EDAB-31CF-2944-8746-EAC144A55AD1}"/>
  </bookViews>
  <sheets>
    <sheet name="Percentage" sheetId="1" r:id="rId1"/>
    <sheet name="Added Time"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4" i="3" l="1"/>
  <c r="H54" i="3" s="1"/>
  <c r="C55" i="3"/>
  <c r="E55" i="3" s="1"/>
  <c r="H55" i="3"/>
  <c r="I55" i="3"/>
  <c r="J55" i="3"/>
  <c r="N55" i="3"/>
  <c r="P55" i="3"/>
  <c r="Q55" i="3"/>
  <c r="S55" i="3"/>
  <c r="W55" i="3"/>
  <c r="C56" i="3"/>
  <c r="H56" i="3" s="1"/>
  <c r="E56" i="3"/>
  <c r="O56" i="3"/>
  <c r="C55" i="1"/>
  <c r="E55" i="1"/>
  <c r="F55" i="1"/>
  <c r="G55" i="1"/>
  <c r="H55" i="1"/>
  <c r="I55" i="1"/>
  <c r="J55" i="1"/>
  <c r="K55" i="1"/>
  <c r="L55" i="1"/>
  <c r="M55" i="1"/>
  <c r="N55" i="1"/>
  <c r="O55" i="1"/>
  <c r="P55" i="1"/>
  <c r="Q55" i="1"/>
  <c r="R55" i="1"/>
  <c r="S55" i="1"/>
  <c r="T55" i="1"/>
  <c r="U55" i="1"/>
  <c r="V55" i="1"/>
  <c r="W55" i="1"/>
  <c r="C56" i="1"/>
  <c r="E56" i="1"/>
  <c r="F56" i="1"/>
  <c r="G56" i="1"/>
  <c r="H56" i="1"/>
  <c r="I56" i="1"/>
  <c r="J56" i="1"/>
  <c r="K56" i="1"/>
  <c r="L56" i="1"/>
  <c r="M56" i="1"/>
  <c r="N56" i="1"/>
  <c r="O56" i="1"/>
  <c r="P56" i="1"/>
  <c r="Q56" i="1"/>
  <c r="R56" i="1"/>
  <c r="S56" i="1"/>
  <c r="T56" i="1"/>
  <c r="U56" i="1"/>
  <c r="V56" i="1"/>
  <c r="W56" i="1"/>
  <c r="C57" i="1"/>
  <c r="E57" i="1"/>
  <c r="F57" i="1"/>
  <c r="G57" i="1"/>
  <c r="H57" i="1"/>
  <c r="I57" i="1"/>
  <c r="J57" i="1"/>
  <c r="K57" i="1"/>
  <c r="L57" i="1"/>
  <c r="M57" i="1"/>
  <c r="N57" i="1"/>
  <c r="O57" i="1"/>
  <c r="P57" i="1"/>
  <c r="Q57" i="1"/>
  <c r="R57" i="1"/>
  <c r="S57" i="1"/>
  <c r="T57" i="1"/>
  <c r="U57" i="1"/>
  <c r="V57" i="1"/>
  <c r="W57" i="1"/>
  <c r="E17" i="1"/>
  <c r="G41" i="3"/>
  <c r="H41" i="3"/>
  <c r="R41" i="3"/>
  <c r="L45" i="3"/>
  <c r="E17" i="3"/>
  <c r="E18" i="3"/>
  <c r="E19" i="3"/>
  <c r="E20" i="3"/>
  <c r="E21" i="3"/>
  <c r="E22" i="3"/>
  <c r="E23" i="3"/>
  <c r="E24" i="3"/>
  <c r="E25" i="3"/>
  <c r="E26" i="3"/>
  <c r="E27" i="3"/>
  <c r="E28" i="3"/>
  <c r="E16" i="3"/>
  <c r="C52" i="3"/>
  <c r="H52" i="3" s="1"/>
  <c r="C51" i="3"/>
  <c r="F51" i="3" s="1"/>
  <c r="C50" i="3"/>
  <c r="J50" i="3" s="1"/>
  <c r="C49" i="3"/>
  <c r="K49" i="3" s="1"/>
  <c r="C48" i="3"/>
  <c r="J48" i="3" s="1"/>
  <c r="C47" i="3"/>
  <c r="I47" i="3" s="1"/>
  <c r="C46" i="3"/>
  <c r="M46" i="3" s="1"/>
  <c r="C45" i="3"/>
  <c r="U45" i="3" s="1"/>
  <c r="C44" i="3"/>
  <c r="N44" i="3" s="1"/>
  <c r="C43" i="3"/>
  <c r="R43" i="3" s="1"/>
  <c r="C42" i="3"/>
  <c r="J42" i="3" s="1"/>
  <c r="C41" i="3"/>
  <c r="E41" i="3" s="1"/>
  <c r="C40" i="3"/>
  <c r="Q40" i="3" s="1"/>
  <c r="C25" i="3"/>
  <c r="D17" i="3"/>
  <c r="D18" i="3" s="1"/>
  <c r="C16" i="3"/>
  <c r="F16" i="3" s="1"/>
  <c r="G15" i="3"/>
  <c r="W53" i="1"/>
  <c r="W42" i="1"/>
  <c r="W43" i="1"/>
  <c r="W44" i="1"/>
  <c r="W45" i="1"/>
  <c r="W46" i="1"/>
  <c r="W47" i="1"/>
  <c r="W48" i="1"/>
  <c r="W49" i="1"/>
  <c r="W50" i="1"/>
  <c r="W51" i="1"/>
  <c r="W52" i="1"/>
  <c r="W41" i="1"/>
  <c r="E42" i="1"/>
  <c r="F42" i="1"/>
  <c r="G42" i="1"/>
  <c r="H42" i="1"/>
  <c r="I42" i="1"/>
  <c r="J42" i="1"/>
  <c r="K42" i="1"/>
  <c r="L42" i="1"/>
  <c r="M42" i="1"/>
  <c r="N42" i="1"/>
  <c r="O42" i="1"/>
  <c r="P42" i="1"/>
  <c r="Q42" i="1"/>
  <c r="R42" i="1"/>
  <c r="S42" i="1"/>
  <c r="T42" i="1"/>
  <c r="U42" i="1"/>
  <c r="V42" i="1"/>
  <c r="E43" i="1"/>
  <c r="F43" i="1"/>
  <c r="G43" i="1"/>
  <c r="H43" i="1"/>
  <c r="I43" i="1"/>
  <c r="J43" i="1"/>
  <c r="K43" i="1"/>
  <c r="L43" i="1"/>
  <c r="M43" i="1"/>
  <c r="N43" i="1"/>
  <c r="O43" i="1"/>
  <c r="P43" i="1"/>
  <c r="Q43" i="1"/>
  <c r="R43" i="1"/>
  <c r="S43" i="1"/>
  <c r="T43" i="1"/>
  <c r="U43" i="1"/>
  <c r="V43" i="1"/>
  <c r="E44" i="1"/>
  <c r="F44" i="1"/>
  <c r="G44" i="1"/>
  <c r="H44" i="1"/>
  <c r="I44" i="1"/>
  <c r="J44" i="1"/>
  <c r="K44" i="1"/>
  <c r="L44" i="1"/>
  <c r="M44" i="1"/>
  <c r="N44" i="1"/>
  <c r="O44" i="1"/>
  <c r="P44" i="1"/>
  <c r="Q44" i="1"/>
  <c r="R44" i="1"/>
  <c r="S44" i="1"/>
  <c r="T44" i="1"/>
  <c r="U44" i="1"/>
  <c r="V44" i="1"/>
  <c r="E45" i="1"/>
  <c r="F45" i="1"/>
  <c r="G45" i="1"/>
  <c r="H45" i="1"/>
  <c r="I45" i="1"/>
  <c r="J45" i="1"/>
  <c r="K45" i="1"/>
  <c r="L45" i="1"/>
  <c r="M45" i="1"/>
  <c r="N45" i="1"/>
  <c r="O45" i="1"/>
  <c r="P45" i="1"/>
  <c r="Q45" i="1"/>
  <c r="R45" i="1"/>
  <c r="S45" i="1"/>
  <c r="T45" i="1"/>
  <c r="U45" i="1"/>
  <c r="V45" i="1"/>
  <c r="E46" i="1"/>
  <c r="F46" i="1"/>
  <c r="G46" i="1"/>
  <c r="H46" i="1"/>
  <c r="I46" i="1"/>
  <c r="J46" i="1"/>
  <c r="K46" i="1"/>
  <c r="L46" i="1"/>
  <c r="M46" i="1"/>
  <c r="N46" i="1"/>
  <c r="O46" i="1"/>
  <c r="P46" i="1"/>
  <c r="Q46" i="1"/>
  <c r="R46" i="1"/>
  <c r="S46" i="1"/>
  <c r="T46" i="1"/>
  <c r="U46" i="1"/>
  <c r="V46" i="1"/>
  <c r="E47" i="1"/>
  <c r="F47" i="1"/>
  <c r="G47" i="1"/>
  <c r="H47" i="1"/>
  <c r="I47" i="1"/>
  <c r="J47" i="1"/>
  <c r="K47" i="1"/>
  <c r="L47" i="1"/>
  <c r="M47" i="1"/>
  <c r="N47" i="1"/>
  <c r="O47" i="1"/>
  <c r="P47" i="1"/>
  <c r="Q47" i="1"/>
  <c r="R47" i="1"/>
  <c r="S47" i="1"/>
  <c r="T47" i="1"/>
  <c r="U47" i="1"/>
  <c r="V47" i="1"/>
  <c r="E48" i="1"/>
  <c r="F48" i="1"/>
  <c r="G48" i="1"/>
  <c r="H48" i="1"/>
  <c r="I48" i="1"/>
  <c r="J48" i="1"/>
  <c r="K48" i="1"/>
  <c r="L48" i="1"/>
  <c r="M48" i="1"/>
  <c r="N48" i="1"/>
  <c r="O48" i="1"/>
  <c r="P48" i="1"/>
  <c r="Q48" i="1"/>
  <c r="R48" i="1"/>
  <c r="S48" i="1"/>
  <c r="T48" i="1"/>
  <c r="U48" i="1"/>
  <c r="V48" i="1"/>
  <c r="E49" i="1"/>
  <c r="F49" i="1"/>
  <c r="G49" i="1"/>
  <c r="H49" i="1"/>
  <c r="I49" i="1"/>
  <c r="J49" i="1"/>
  <c r="K49" i="1"/>
  <c r="L49" i="1"/>
  <c r="M49" i="1"/>
  <c r="N49" i="1"/>
  <c r="O49" i="1"/>
  <c r="P49" i="1"/>
  <c r="Q49" i="1"/>
  <c r="R49" i="1"/>
  <c r="S49" i="1"/>
  <c r="T49" i="1"/>
  <c r="U49" i="1"/>
  <c r="V49" i="1"/>
  <c r="E50" i="1"/>
  <c r="F50" i="1"/>
  <c r="G50" i="1"/>
  <c r="H50" i="1"/>
  <c r="I50" i="1"/>
  <c r="J50" i="1"/>
  <c r="K50" i="1"/>
  <c r="L50" i="1"/>
  <c r="M50" i="1"/>
  <c r="N50" i="1"/>
  <c r="O50" i="1"/>
  <c r="P50" i="1"/>
  <c r="Q50" i="1"/>
  <c r="R50" i="1"/>
  <c r="S50" i="1"/>
  <c r="T50" i="1"/>
  <c r="U50" i="1"/>
  <c r="V50" i="1"/>
  <c r="E51" i="1"/>
  <c r="F51" i="1"/>
  <c r="G51" i="1"/>
  <c r="H51" i="1"/>
  <c r="I51" i="1"/>
  <c r="J51" i="1"/>
  <c r="K51" i="1"/>
  <c r="L51" i="1"/>
  <c r="M51" i="1"/>
  <c r="N51" i="1"/>
  <c r="O51" i="1"/>
  <c r="P51" i="1"/>
  <c r="Q51" i="1"/>
  <c r="R51" i="1"/>
  <c r="S51" i="1"/>
  <c r="T51" i="1"/>
  <c r="U51" i="1"/>
  <c r="V51" i="1"/>
  <c r="E52" i="1"/>
  <c r="F52" i="1"/>
  <c r="G52" i="1"/>
  <c r="H52" i="1"/>
  <c r="I52" i="1"/>
  <c r="J52" i="1"/>
  <c r="K52" i="1"/>
  <c r="L52" i="1"/>
  <c r="M52" i="1"/>
  <c r="N52" i="1"/>
  <c r="O52" i="1"/>
  <c r="P52" i="1"/>
  <c r="Q52" i="1"/>
  <c r="R52" i="1"/>
  <c r="S52" i="1"/>
  <c r="T52" i="1"/>
  <c r="U52" i="1"/>
  <c r="V52" i="1"/>
  <c r="E53" i="1"/>
  <c r="F53" i="1"/>
  <c r="G53" i="1"/>
  <c r="H53" i="1"/>
  <c r="I53" i="1"/>
  <c r="J53" i="1"/>
  <c r="K53" i="1"/>
  <c r="L53" i="1"/>
  <c r="M53" i="1"/>
  <c r="N53" i="1"/>
  <c r="O53" i="1"/>
  <c r="P53" i="1"/>
  <c r="Q53" i="1"/>
  <c r="R53" i="1"/>
  <c r="S53" i="1"/>
  <c r="T53" i="1"/>
  <c r="U53" i="1"/>
  <c r="V53" i="1"/>
  <c r="F41" i="1"/>
  <c r="G41" i="1"/>
  <c r="H41" i="1"/>
  <c r="I41" i="1"/>
  <c r="J41" i="1"/>
  <c r="K41" i="1"/>
  <c r="L41" i="1"/>
  <c r="M41" i="1"/>
  <c r="N41" i="1"/>
  <c r="O41" i="1"/>
  <c r="P41" i="1"/>
  <c r="Q41" i="1"/>
  <c r="R41" i="1"/>
  <c r="S41" i="1"/>
  <c r="T41" i="1"/>
  <c r="U41" i="1"/>
  <c r="V41" i="1"/>
  <c r="E41" i="1"/>
  <c r="C50" i="1"/>
  <c r="C41" i="1"/>
  <c r="S52" i="3" l="1"/>
  <c r="R55" i="3"/>
  <c r="S56" i="3"/>
  <c r="G56" i="3"/>
  <c r="R56" i="3"/>
  <c r="F56" i="3"/>
  <c r="W56" i="3"/>
  <c r="M56" i="3"/>
  <c r="L56" i="3"/>
  <c r="K56" i="3"/>
  <c r="N56" i="3"/>
  <c r="V56" i="3"/>
  <c r="U56" i="3"/>
  <c r="T56" i="3"/>
  <c r="J56" i="3"/>
  <c r="G55" i="3"/>
  <c r="O55" i="3"/>
  <c r="F55" i="3"/>
  <c r="L55" i="3"/>
  <c r="V55" i="3"/>
  <c r="T55" i="3"/>
  <c r="K55" i="3"/>
  <c r="N54" i="3"/>
  <c r="M54" i="3"/>
  <c r="L54" i="3"/>
  <c r="J54" i="3"/>
  <c r="F54" i="3"/>
  <c r="E54" i="3"/>
  <c r="W54" i="3"/>
  <c r="V54" i="3"/>
  <c r="U54" i="3"/>
  <c r="T54" i="3"/>
  <c r="S54" i="3"/>
  <c r="R54" i="3"/>
  <c r="O54" i="3"/>
  <c r="G54" i="3"/>
  <c r="K54" i="3"/>
  <c r="Q56" i="3"/>
  <c r="I56" i="3"/>
  <c r="U55" i="3"/>
  <c r="M55" i="3"/>
  <c r="Q54" i="3"/>
  <c r="I54" i="3"/>
  <c r="P56" i="3"/>
  <c r="P54" i="3"/>
  <c r="V51" i="3"/>
  <c r="W16" i="3"/>
  <c r="K51" i="3"/>
  <c r="H44" i="3"/>
  <c r="F52" i="3"/>
  <c r="Q44" i="3"/>
  <c r="V43" i="3"/>
  <c r="I51" i="3"/>
  <c r="I43" i="3"/>
  <c r="J49" i="3"/>
  <c r="F43" i="3"/>
  <c r="V44" i="3"/>
  <c r="J51" i="3"/>
  <c r="V45" i="3"/>
  <c r="E43" i="3"/>
  <c r="N50" i="3"/>
  <c r="J52" i="3"/>
  <c r="L50" i="3"/>
  <c r="G44" i="3"/>
  <c r="G42" i="3"/>
  <c r="I42" i="3"/>
  <c r="H42" i="3"/>
  <c r="I52" i="3"/>
  <c r="K50" i="3"/>
  <c r="F44" i="3"/>
  <c r="S41" i="3"/>
  <c r="F48" i="3"/>
  <c r="L51" i="3"/>
  <c r="Q50" i="3"/>
  <c r="R49" i="3"/>
  <c r="L43" i="3"/>
  <c r="K42" i="3"/>
  <c r="O41" i="3"/>
  <c r="I50" i="3"/>
  <c r="T42" i="3"/>
  <c r="F40" i="3"/>
  <c r="U50" i="3"/>
  <c r="S43" i="3"/>
  <c r="W52" i="3"/>
  <c r="S51" i="3"/>
  <c r="T50" i="3"/>
  <c r="E50" i="3"/>
  <c r="S44" i="3"/>
  <c r="Q43" i="3"/>
  <c r="Q42" i="3"/>
  <c r="Q41" i="3"/>
  <c r="W50" i="3"/>
  <c r="U51" i="3"/>
  <c r="H50" i="3"/>
  <c r="S42" i="3"/>
  <c r="V52" i="3"/>
  <c r="M51" i="3"/>
  <c r="S50" i="3"/>
  <c r="S49" i="3"/>
  <c r="R44" i="3"/>
  <c r="M43" i="3"/>
  <c r="P42" i="3"/>
  <c r="P41" i="3"/>
  <c r="F47" i="3"/>
  <c r="I49" i="3"/>
  <c r="P40" i="3"/>
  <c r="N52" i="3"/>
  <c r="R48" i="3"/>
  <c r="J44" i="3"/>
  <c r="V42" i="3"/>
  <c r="M42" i="3"/>
  <c r="W41" i="3"/>
  <c r="G40" i="3"/>
  <c r="K52" i="3"/>
  <c r="R51" i="3"/>
  <c r="V50" i="3"/>
  <c r="M50" i="3"/>
  <c r="T49" i="3"/>
  <c r="G48" i="3"/>
  <c r="K45" i="3"/>
  <c r="I44" i="3"/>
  <c r="N43" i="3"/>
  <c r="U42" i="3"/>
  <c r="L42" i="3"/>
  <c r="T41" i="3"/>
  <c r="I41" i="3"/>
  <c r="P47" i="3"/>
  <c r="P52" i="3"/>
  <c r="P50" i="3"/>
  <c r="G50" i="3"/>
  <c r="H49" i="3"/>
  <c r="P44" i="3"/>
  <c r="O42" i="3"/>
  <c r="F42" i="3"/>
  <c r="O52" i="3"/>
  <c r="T51" i="3"/>
  <c r="O50" i="3"/>
  <c r="F50" i="3"/>
  <c r="S48" i="3"/>
  <c r="O44" i="3"/>
  <c r="W42" i="3"/>
  <c r="N42" i="3"/>
  <c r="E42" i="3"/>
  <c r="K41" i="3"/>
  <c r="J41" i="3"/>
  <c r="F46" i="3"/>
  <c r="N46" i="3"/>
  <c r="V46" i="3"/>
  <c r="G46" i="3"/>
  <c r="O46" i="3"/>
  <c r="W46" i="3"/>
  <c r="E46" i="3"/>
  <c r="Q46" i="3"/>
  <c r="I46" i="3"/>
  <c r="T46" i="3"/>
  <c r="K46" i="3"/>
  <c r="H46" i="3"/>
  <c r="R46" i="3"/>
  <c r="S46" i="3"/>
  <c r="J46" i="3"/>
  <c r="U46" i="3"/>
  <c r="P46" i="3"/>
  <c r="L46" i="3"/>
  <c r="F25" i="3"/>
  <c r="W25" i="3"/>
  <c r="J40" i="3"/>
  <c r="R40" i="3"/>
  <c r="S40" i="3"/>
  <c r="K40" i="3"/>
  <c r="I45" i="3"/>
  <c r="Q45" i="3"/>
  <c r="J45" i="3"/>
  <c r="R45" i="3"/>
  <c r="T40" i="3"/>
  <c r="H40" i="3"/>
  <c r="W49" i="3"/>
  <c r="T48" i="3"/>
  <c r="Q47" i="3"/>
  <c r="G47" i="3"/>
  <c r="W45" i="3"/>
  <c r="M45" i="3"/>
  <c r="H45" i="3"/>
  <c r="G45" i="3"/>
  <c r="O47" i="3"/>
  <c r="H48" i="3"/>
  <c r="P48" i="3"/>
  <c r="I48" i="3"/>
  <c r="Q48" i="3"/>
  <c r="E48" i="3"/>
  <c r="T45" i="3"/>
  <c r="E49" i="3"/>
  <c r="M49" i="3"/>
  <c r="U49" i="3"/>
  <c r="N49" i="3"/>
  <c r="F49" i="3"/>
  <c r="V49" i="3"/>
  <c r="E40" i="3"/>
  <c r="Q49" i="3"/>
  <c r="N48" i="3"/>
  <c r="M47" i="3"/>
  <c r="G16" i="3"/>
  <c r="M40" i="3"/>
  <c r="P49" i="3"/>
  <c r="M48" i="3"/>
  <c r="F45" i="3"/>
  <c r="G43" i="3"/>
  <c r="O43" i="3"/>
  <c r="W43" i="3"/>
  <c r="H43" i="3"/>
  <c r="P43" i="3"/>
  <c r="G51" i="3"/>
  <c r="O51" i="3"/>
  <c r="W51" i="3"/>
  <c r="H51" i="3"/>
  <c r="P51" i="3"/>
  <c r="V40" i="3"/>
  <c r="L40" i="3"/>
  <c r="R52" i="3"/>
  <c r="Q51" i="3"/>
  <c r="E51" i="3"/>
  <c r="O49" i="3"/>
  <c r="V48" i="3"/>
  <c r="L48" i="3"/>
  <c r="U47" i="3"/>
  <c r="O45" i="3"/>
  <c r="E45" i="3"/>
  <c r="U43" i="3"/>
  <c r="K43" i="3"/>
  <c r="K47" i="3"/>
  <c r="S47" i="3"/>
  <c r="L47" i="3"/>
  <c r="T47" i="3"/>
  <c r="E47" i="3"/>
  <c r="O40" i="3"/>
  <c r="O48" i="3"/>
  <c r="N47" i="3"/>
  <c r="N40" i="3"/>
  <c r="G49" i="3"/>
  <c r="W47" i="3"/>
  <c r="S45" i="3"/>
  <c r="W40" i="3"/>
  <c r="W48" i="3"/>
  <c r="V47" i="3"/>
  <c r="J47" i="3"/>
  <c r="P45" i="3"/>
  <c r="H15" i="3"/>
  <c r="I15" i="3" s="1"/>
  <c r="G25" i="3"/>
  <c r="L44" i="3"/>
  <c r="T44" i="3"/>
  <c r="E44" i="3"/>
  <c r="M44" i="3"/>
  <c r="U44" i="3"/>
  <c r="L52" i="3"/>
  <c r="T52" i="3"/>
  <c r="E52" i="3"/>
  <c r="U52" i="3"/>
  <c r="M52" i="3"/>
  <c r="U40" i="3"/>
  <c r="I40" i="3"/>
  <c r="Q52" i="3"/>
  <c r="G52" i="3"/>
  <c r="N51" i="3"/>
  <c r="L49" i="3"/>
  <c r="U48" i="3"/>
  <c r="K48" i="3"/>
  <c r="R47" i="3"/>
  <c r="H47" i="3"/>
  <c r="N45" i="3"/>
  <c r="W44" i="3"/>
  <c r="K44" i="3"/>
  <c r="T43" i="3"/>
  <c r="J43" i="3"/>
  <c r="L41" i="3"/>
  <c r="V41" i="3"/>
  <c r="N41" i="3"/>
  <c r="F41" i="3"/>
  <c r="R50" i="3"/>
  <c r="R42" i="3"/>
  <c r="U41" i="3"/>
  <c r="M41" i="3"/>
  <c r="C17" i="3"/>
  <c r="G17" i="3" s="1"/>
  <c r="C18" i="3"/>
  <c r="D19" i="3"/>
  <c r="C42" i="1"/>
  <c r="W17" i="1"/>
  <c r="W26" i="1"/>
  <c r="H25" i="3" l="1"/>
  <c r="H16" i="3"/>
  <c r="H18" i="3"/>
  <c r="H17" i="3"/>
  <c r="F17" i="3"/>
  <c r="W17" i="3"/>
  <c r="I18" i="3"/>
  <c r="I25" i="3"/>
  <c r="I16" i="3"/>
  <c r="I17" i="3"/>
  <c r="F18" i="3"/>
  <c r="G18" i="3"/>
  <c r="W18" i="3"/>
  <c r="J15" i="3"/>
  <c r="C19" i="3"/>
  <c r="D20" i="3"/>
  <c r="C43" i="1"/>
  <c r="J19" i="3" l="1"/>
  <c r="J16" i="3"/>
  <c r="J25" i="3"/>
  <c r="J17" i="3"/>
  <c r="J18" i="3"/>
  <c r="F19" i="3"/>
  <c r="G19" i="3"/>
  <c r="W19" i="3"/>
  <c r="I19" i="3"/>
  <c r="H19" i="3"/>
  <c r="K15" i="3"/>
  <c r="D21" i="3"/>
  <c r="C20" i="3"/>
  <c r="C44" i="1"/>
  <c r="F20" i="3" l="1"/>
  <c r="W20" i="3"/>
  <c r="G20" i="3"/>
  <c r="I20" i="3"/>
  <c r="H20" i="3"/>
  <c r="J20" i="3"/>
  <c r="K18" i="3"/>
  <c r="K16" i="3"/>
  <c r="K17" i="3"/>
  <c r="K25" i="3"/>
  <c r="K19" i="3"/>
  <c r="K20" i="3"/>
  <c r="D22" i="3"/>
  <c r="C21" i="3"/>
  <c r="L15" i="3"/>
  <c r="C45" i="1"/>
  <c r="L18" i="3" l="1"/>
  <c r="L16" i="3"/>
  <c r="L21" i="3"/>
  <c r="L20" i="3"/>
  <c r="L25" i="3"/>
  <c r="L17" i="3"/>
  <c r="L19" i="3"/>
  <c r="W21" i="3"/>
  <c r="G21" i="3"/>
  <c r="F21" i="3"/>
  <c r="H21" i="3"/>
  <c r="I21" i="3"/>
  <c r="J21" i="3"/>
  <c r="K21" i="3"/>
  <c r="C22" i="3"/>
  <c r="D23" i="3"/>
  <c r="M15" i="3"/>
  <c r="C46" i="1"/>
  <c r="M20" i="3" l="1"/>
  <c r="M21" i="3"/>
  <c r="M17" i="3"/>
  <c r="M22" i="3"/>
  <c r="M18" i="3"/>
  <c r="M16" i="3"/>
  <c r="M19" i="3"/>
  <c r="M25" i="3"/>
  <c r="W22" i="3"/>
  <c r="F22" i="3"/>
  <c r="G22" i="3"/>
  <c r="I22" i="3"/>
  <c r="H22" i="3"/>
  <c r="J22" i="3"/>
  <c r="K22" i="3"/>
  <c r="L22" i="3"/>
  <c r="C23" i="3"/>
  <c r="D24" i="3"/>
  <c r="N15" i="3"/>
  <c r="C47" i="1"/>
  <c r="N17" i="3" l="1"/>
  <c r="N25" i="3"/>
  <c r="N20" i="3"/>
  <c r="N18" i="3"/>
  <c r="N22" i="3"/>
  <c r="N23" i="3"/>
  <c r="N21" i="3"/>
  <c r="N19" i="3"/>
  <c r="N16" i="3"/>
  <c r="W23" i="3"/>
  <c r="F23" i="3"/>
  <c r="G23" i="3"/>
  <c r="I23" i="3"/>
  <c r="H23" i="3"/>
  <c r="J23" i="3"/>
  <c r="K23" i="3"/>
  <c r="L23" i="3"/>
  <c r="M23" i="3"/>
  <c r="O15" i="3"/>
  <c r="D26" i="3"/>
  <c r="C24" i="3"/>
  <c r="N24" i="3" s="1"/>
  <c r="C48" i="1"/>
  <c r="O22" i="3" l="1"/>
  <c r="O25" i="3"/>
  <c r="O17" i="3"/>
  <c r="O19" i="3"/>
  <c r="O16" i="3"/>
  <c r="O23" i="3"/>
  <c r="O18" i="3"/>
  <c r="O24" i="3"/>
  <c r="O21" i="3"/>
  <c r="O20" i="3"/>
  <c r="F24" i="3"/>
  <c r="G24" i="3"/>
  <c r="W24" i="3"/>
  <c r="H24" i="3"/>
  <c r="I24" i="3"/>
  <c r="J24" i="3"/>
  <c r="K24" i="3"/>
  <c r="L24" i="3"/>
  <c r="M24" i="3"/>
  <c r="P15" i="3"/>
  <c r="D27" i="3"/>
  <c r="C26" i="3"/>
  <c r="O26" i="3" s="1"/>
  <c r="C49" i="1"/>
  <c r="P19" i="3" l="1"/>
  <c r="P22" i="3"/>
  <c r="P17" i="3"/>
  <c r="P23" i="3"/>
  <c r="P16" i="3"/>
  <c r="P18" i="3"/>
  <c r="P24" i="3"/>
  <c r="P20" i="3"/>
  <c r="P25" i="3"/>
  <c r="P26" i="3"/>
  <c r="P21" i="3"/>
  <c r="W26" i="3"/>
  <c r="G26" i="3"/>
  <c r="F26" i="3"/>
  <c r="H26" i="3"/>
  <c r="I26" i="3"/>
  <c r="J26" i="3"/>
  <c r="K26" i="3"/>
  <c r="L26" i="3"/>
  <c r="M26" i="3"/>
  <c r="N26" i="3"/>
  <c r="C27" i="3"/>
  <c r="D28" i="3"/>
  <c r="Q15" i="3"/>
  <c r="C51" i="1"/>
  <c r="W27" i="3" l="1"/>
  <c r="F27" i="3"/>
  <c r="G27" i="3"/>
  <c r="H27" i="3"/>
  <c r="I27" i="3"/>
  <c r="J27" i="3"/>
  <c r="K27" i="3"/>
  <c r="L27" i="3"/>
  <c r="M27" i="3"/>
  <c r="N27" i="3"/>
  <c r="O27" i="3"/>
  <c r="Q24" i="3"/>
  <c r="Q19" i="3"/>
  <c r="Q27" i="3"/>
  <c r="Q20" i="3"/>
  <c r="Q25" i="3"/>
  <c r="Q16" i="3"/>
  <c r="Q18" i="3"/>
  <c r="Q17" i="3"/>
  <c r="Q22" i="3"/>
  <c r="Q23" i="3"/>
  <c r="Q21" i="3"/>
  <c r="Q26" i="3"/>
  <c r="P27" i="3"/>
  <c r="C28" i="3"/>
  <c r="Q28" i="3" s="1"/>
  <c r="R15" i="3"/>
  <c r="C52" i="1"/>
  <c r="R21" i="3" l="1"/>
  <c r="R24" i="3"/>
  <c r="R26" i="3"/>
  <c r="R16" i="3"/>
  <c r="R18" i="3"/>
  <c r="R22" i="3"/>
  <c r="R19" i="3"/>
  <c r="R20" i="3"/>
  <c r="R25" i="3"/>
  <c r="R17" i="3"/>
  <c r="R23" i="3"/>
  <c r="R27" i="3"/>
  <c r="R28" i="3"/>
  <c r="F28" i="3"/>
  <c r="W28" i="3"/>
  <c r="G28" i="3"/>
  <c r="I28" i="3"/>
  <c r="H28" i="3"/>
  <c r="J28" i="3"/>
  <c r="K28" i="3"/>
  <c r="L28" i="3"/>
  <c r="M28" i="3"/>
  <c r="N28" i="3"/>
  <c r="O28" i="3"/>
  <c r="P28" i="3"/>
  <c r="S15" i="3"/>
  <c r="C53" i="1"/>
  <c r="S18" i="3" l="1"/>
  <c r="S26" i="3"/>
  <c r="S16" i="3"/>
  <c r="S21" i="3"/>
  <c r="S19" i="3"/>
  <c r="S25" i="3"/>
  <c r="S24" i="3"/>
  <c r="S20" i="3"/>
  <c r="S23" i="3"/>
  <c r="S28" i="3"/>
  <c r="S22" i="3"/>
  <c r="S17" i="3"/>
  <c r="S27" i="3"/>
  <c r="T15" i="3"/>
  <c r="T23" i="3" l="1"/>
  <c r="T18" i="3"/>
  <c r="T26" i="3"/>
  <c r="T16" i="3"/>
  <c r="T21" i="3"/>
  <c r="T25" i="3"/>
  <c r="T19" i="3"/>
  <c r="T20" i="3"/>
  <c r="T24" i="3"/>
  <c r="T17" i="3"/>
  <c r="T22" i="3"/>
  <c r="T27" i="3"/>
  <c r="T28" i="3"/>
  <c r="U15" i="3"/>
  <c r="U20" i="3" l="1"/>
  <c r="U28" i="3"/>
  <c r="U23" i="3"/>
  <c r="U17" i="3"/>
  <c r="U22" i="3"/>
  <c r="U27" i="3"/>
  <c r="U19" i="3"/>
  <c r="U16" i="3"/>
  <c r="U21" i="3"/>
  <c r="U26" i="3"/>
  <c r="U25" i="3"/>
  <c r="U18" i="3"/>
  <c r="U24" i="3"/>
  <c r="V15" i="3"/>
  <c r="C26" i="1"/>
  <c r="F26" i="1"/>
  <c r="E26" i="1"/>
  <c r="V9" i="1"/>
  <c r="P9" i="1"/>
  <c r="F17" i="1"/>
  <c r="C17" i="1"/>
  <c r="V17" i="3" l="1"/>
  <c r="V25" i="3"/>
  <c r="V20" i="3"/>
  <c r="V28" i="3"/>
  <c r="V26" i="3"/>
  <c r="V22" i="3"/>
  <c r="V27" i="3"/>
  <c r="V21" i="3"/>
  <c r="V19" i="3"/>
  <c r="V23" i="3"/>
  <c r="V16" i="3"/>
  <c r="V24" i="3"/>
  <c r="V18" i="3"/>
  <c r="G16" i="1"/>
  <c r="D18" i="1"/>
  <c r="W18" i="1" s="1"/>
  <c r="G17" i="1" l="1"/>
  <c r="G26" i="1"/>
  <c r="C18" i="1"/>
  <c r="E18" i="1"/>
  <c r="G18" i="1"/>
  <c r="F18" i="1"/>
  <c r="H16" i="1"/>
  <c r="D19" i="1"/>
  <c r="W19" i="1" s="1"/>
  <c r="I16" i="1" l="1"/>
  <c r="I26" i="1" s="1"/>
  <c r="H26" i="1"/>
  <c r="J16" i="1"/>
  <c r="I18" i="1"/>
  <c r="F19" i="1"/>
  <c r="H17" i="1"/>
  <c r="H18" i="1"/>
  <c r="G19" i="1"/>
  <c r="H19" i="1"/>
  <c r="E19" i="1"/>
  <c r="C19" i="1"/>
  <c r="D20" i="1"/>
  <c r="W20" i="1" s="1"/>
  <c r="I17" i="1" l="1"/>
  <c r="K16" i="1"/>
  <c r="J26" i="1"/>
  <c r="I19" i="1"/>
  <c r="I20" i="1"/>
  <c r="F20" i="1"/>
  <c r="H20" i="1"/>
  <c r="E20" i="1"/>
  <c r="G20" i="1"/>
  <c r="C20" i="1"/>
  <c r="D21" i="1"/>
  <c r="I21" i="1" l="1"/>
  <c r="W21" i="1"/>
  <c r="L16" i="1"/>
  <c r="K26" i="1"/>
  <c r="F21" i="1"/>
  <c r="J18" i="1"/>
  <c r="J17" i="1"/>
  <c r="J19" i="1"/>
  <c r="J20" i="1"/>
  <c r="E21" i="1"/>
  <c r="J21" i="1"/>
  <c r="G21" i="1"/>
  <c r="H21" i="1"/>
  <c r="C21" i="1"/>
  <c r="D22" i="1"/>
  <c r="I22" i="1" l="1"/>
  <c r="W22" i="1"/>
  <c r="M16" i="1"/>
  <c r="L26" i="1"/>
  <c r="F22" i="1"/>
  <c r="K18" i="1"/>
  <c r="K17" i="1"/>
  <c r="K19" i="1"/>
  <c r="K20" i="1"/>
  <c r="K21" i="1"/>
  <c r="E22" i="1"/>
  <c r="J22" i="1"/>
  <c r="G22" i="1"/>
  <c r="K22" i="1"/>
  <c r="H22" i="1"/>
  <c r="D23" i="1"/>
  <c r="C22" i="1"/>
  <c r="L22" i="1"/>
  <c r="I23" i="1" l="1"/>
  <c r="W23" i="1"/>
  <c r="N16" i="1"/>
  <c r="M26" i="1"/>
  <c r="F23" i="1"/>
  <c r="L18" i="1"/>
  <c r="L17" i="1"/>
  <c r="L19" i="1"/>
  <c r="L20" i="1"/>
  <c r="L21" i="1"/>
  <c r="G23" i="1"/>
  <c r="K23" i="1"/>
  <c r="H23" i="1"/>
  <c r="L23" i="1"/>
  <c r="E23" i="1"/>
  <c r="J23" i="1"/>
  <c r="D24" i="1"/>
  <c r="C23" i="1"/>
  <c r="M23" i="1"/>
  <c r="I24" i="1" l="1"/>
  <c r="W24" i="1"/>
  <c r="O16" i="1"/>
  <c r="N26" i="1"/>
  <c r="F24" i="1"/>
  <c r="M17" i="1"/>
  <c r="M18" i="1"/>
  <c r="M19" i="1"/>
  <c r="M20" i="1"/>
  <c r="M21" i="1"/>
  <c r="M22" i="1"/>
  <c r="H24" i="1"/>
  <c r="L24" i="1"/>
  <c r="M24" i="1"/>
  <c r="G24" i="1"/>
  <c r="J24" i="1"/>
  <c r="K24" i="1"/>
  <c r="E24" i="1"/>
  <c r="C24" i="1"/>
  <c r="D25" i="1"/>
  <c r="N24" i="1"/>
  <c r="I25" i="1" l="1"/>
  <c r="W25" i="1"/>
  <c r="P16" i="1"/>
  <c r="O26" i="1"/>
  <c r="F25" i="1"/>
  <c r="N18" i="1"/>
  <c r="N17" i="1"/>
  <c r="N19" i="1"/>
  <c r="N20" i="1"/>
  <c r="N21" i="1"/>
  <c r="N22" i="1"/>
  <c r="N23" i="1"/>
  <c r="M25" i="1"/>
  <c r="E25" i="1"/>
  <c r="J25" i="1"/>
  <c r="N25" i="1"/>
  <c r="H25" i="1"/>
  <c r="K25" i="1"/>
  <c r="L25" i="1"/>
  <c r="G25" i="1"/>
  <c r="D27" i="1"/>
  <c r="C25" i="1"/>
  <c r="I27" i="1" l="1"/>
  <c r="W27" i="1"/>
  <c r="Q16" i="1"/>
  <c r="P26" i="1"/>
  <c r="F27" i="1"/>
  <c r="O17" i="1"/>
  <c r="O18" i="1"/>
  <c r="O19" i="1"/>
  <c r="O20" i="1"/>
  <c r="O21" i="1"/>
  <c r="O22" i="1"/>
  <c r="O23" i="1"/>
  <c r="O24" i="1"/>
  <c r="O25" i="1"/>
  <c r="D28" i="1"/>
  <c r="E27" i="1"/>
  <c r="J27" i="1"/>
  <c r="N27" i="1"/>
  <c r="G27" i="1"/>
  <c r="K27" i="1"/>
  <c r="O27" i="1"/>
  <c r="L27" i="1"/>
  <c r="M27" i="1"/>
  <c r="H27" i="1"/>
  <c r="C27" i="1"/>
  <c r="P27" i="1"/>
  <c r="I28" i="1" l="1"/>
  <c r="W28" i="1"/>
  <c r="R16" i="1"/>
  <c r="Q26" i="1"/>
  <c r="F28" i="1"/>
  <c r="P18" i="1"/>
  <c r="P17" i="1"/>
  <c r="P19" i="1"/>
  <c r="P20" i="1"/>
  <c r="P21" i="1"/>
  <c r="P22" i="1"/>
  <c r="P23" i="1"/>
  <c r="P24" i="1"/>
  <c r="P25" i="1"/>
  <c r="D29" i="1"/>
  <c r="G28" i="1"/>
  <c r="K28" i="1"/>
  <c r="O28" i="1"/>
  <c r="H28" i="1"/>
  <c r="L28" i="1"/>
  <c r="P28" i="1"/>
  <c r="J28" i="1"/>
  <c r="M28" i="1"/>
  <c r="E28" i="1"/>
  <c r="N28" i="1"/>
  <c r="C28" i="1"/>
  <c r="Q28" i="1"/>
  <c r="I29" i="1" l="1"/>
  <c r="W29" i="1"/>
  <c r="S16" i="1"/>
  <c r="S29" i="1" s="1"/>
  <c r="R26" i="1"/>
  <c r="F29" i="1"/>
  <c r="Q17" i="1"/>
  <c r="Q18" i="1"/>
  <c r="Q19" i="1"/>
  <c r="Q20" i="1"/>
  <c r="Q21" i="1"/>
  <c r="Q22" i="1"/>
  <c r="Q23" i="1"/>
  <c r="Q24" i="1"/>
  <c r="Q25" i="1"/>
  <c r="Q27" i="1"/>
  <c r="H29" i="1"/>
  <c r="L29" i="1"/>
  <c r="P29" i="1"/>
  <c r="M29" i="1"/>
  <c r="Q29" i="1"/>
  <c r="K29" i="1"/>
  <c r="E29" i="1"/>
  <c r="N29" i="1"/>
  <c r="G29" i="1"/>
  <c r="O29" i="1"/>
  <c r="J29" i="1"/>
  <c r="C29" i="1"/>
  <c r="R29" i="1"/>
  <c r="S26" i="1" l="1"/>
  <c r="S19" i="1"/>
  <c r="S20" i="1"/>
  <c r="S18" i="1"/>
  <c r="T16" i="1"/>
  <c r="S17" i="1"/>
  <c r="S21" i="1"/>
  <c r="S22" i="1"/>
  <c r="S23" i="1"/>
  <c r="S24" i="1"/>
  <c r="S25" i="1"/>
  <c r="S27" i="1"/>
  <c r="S28" i="1"/>
  <c r="R18" i="1"/>
  <c r="R17" i="1"/>
  <c r="R19" i="1"/>
  <c r="R20" i="1"/>
  <c r="R21" i="1"/>
  <c r="R22" i="1"/>
  <c r="R23" i="1"/>
  <c r="R24" i="1"/>
  <c r="R25" i="1"/>
  <c r="R27" i="1"/>
  <c r="R28" i="1"/>
  <c r="T26" i="1" l="1"/>
  <c r="T20" i="1"/>
  <c r="T21" i="1"/>
  <c r="T17" i="1"/>
  <c r="U16" i="1"/>
  <c r="T19" i="1"/>
  <c r="T18" i="1"/>
  <c r="T22" i="1"/>
  <c r="T23" i="1"/>
  <c r="T24" i="1"/>
  <c r="T25" i="1"/>
  <c r="T27" i="1"/>
  <c r="T28" i="1"/>
  <c r="T29" i="1"/>
  <c r="U26" i="1" l="1"/>
  <c r="U21" i="1"/>
  <c r="U20" i="1"/>
  <c r="U18" i="1"/>
  <c r="U22" i="1"/>
  <c r="U17" i="1"/>
  <c r="V16" i="1"/>
  <c r="U19" i="1"/>
  <c r="U23" i="1"/>
  <c r="U24" i="1"/>
  <c r="U25" i="1"/>
  <c r="U27" i="1"/>
  <c r="U28" i="1"/>
  <c r="U29" i="1"/>
  <c r="V22" i="1" l="1"/>
  <c r="V26" i="1"/>
  <c r="V20" i="1"/>
  <c r="V19" i="1"/>
  <c r="V23" i="1"/>
  <c r="V18" i="1"/>
  <c r="V17" i="1"/>
  <c r="V21" i="1"/>
  <c r="V24" i="1"/>
  <c r="V25" i="1"/>
  <c r="V27" i="1"/>
  <c r="V28" i="1"/>
  <c r="V29" i="1"/>
</calcChain>
</file>

<file path=xl/sharedStrings.xml><?xml version="1.0" encoding="utf-8"?>
<sst xmlns="http://schemas.openxmlformats.org/spreadsheetml/2006/main" count="81" uniqueCount="46">
  <si>
    <t>#</t>
  </si>
  <si>
    <t>%</t>
  </si>
  <si>
    <t>INPUT DATA</t>
  </si>
  <si>
    <t>Allowable Reduction (%)</t>
  </si>
  <si>
    <t>Max Reduction (%)</t>
  </si>
  <si>
    <t>Strong ARM (Automated Release Mechanism) Systems</t>
  </si>
  <si>
    <t>Auto Side Loader (Right Side Driver)</t>
  </si>
  <si>
    <t>Auto Front Loader (Right Side Driver)</t>
  </si>
  <si>
    <t>ROUTE IMPACT CALCULATOR</t>
  </si>
  <si>
    <t>On-Route Cleanups</t>
  </si>
  <si>
    <t>Multi-Person Auto Crew</t>
  </si>
  <si>
    <t>Hours Spent On Route Collecting</t>
  </si>
  <si>
    <t>Number of Carts Serviced On Route</t>
  </si>
  <si>
    <t>Collection Style</t>
  </si>
  <si>
    <t>Technologoy</t>
  </si>
  <si>
    <t>Blazer Brand Technology</t>
  </si>
  <si>
    <t>&lt;-- Unlocked Strong Strap</t>
  </si>
  <si>
    <t>&lt;-- Auto-Release Setting on Strong Strap</t>
  </si>
  <si>
    <t>Left Side Driver Auto Vehicles</t>
  </si>
  <si>
    <t>Percentage of Carts Collected based on Percentage of Carts with LOCKED Strong Straps</t>
  </si>
  <si>
    <t>For questions about using this worksheet or any of the results obtained, please contact Blazer Brand LLC by emailing contact@blazerbrand.com.</t>
  </si>
  <si>
    <t>Blazer Brand LLC | 101 S Main St, Pittsburgh, PA 15215 | blazerbrand.com</t>
  </si>
  <si>
    <t>Carts w/ LOCKED Strong Straps</t>
  </si>
  <si>
    <t>STRONG STRAP LID LATCH</t>
  </si>
  <si>
    <t>BLAZER BRAND LLC - 2024</t>
  </si>
  <si>
    <t>Average Time Added Per Stop to Unlock a Strong Strap (seconds)</t>
  </si>
  <si>
    <t>Manual Rear Loader</t>
  </si>
  <si>
    <t>DEFINITIONS</t>
  </si>
  <si>
    <r>
      <rPr>
        <b/>
        <sz val="12"/>
        <color theme="1"/>
        <rFont val="Calibri"/>
        <family val="2"/>
        <scheme val="minor"/>
      </rPr>
      <t>Collection Style</t>
    </r>
    <r>
      <rPr>
        <sz val="12"/>
        <color theme="1"/>
        <rFont val="Calibri"/>
        <family val="2"/>
        <scheme val="minor"/>
      </rPr>
      <t xml:space="preserve"> - The type of vehicle used on route. Different vehicle configurations have different impacts.</t>
    </r>
  </si>
  <si>
    <r>
      <rPr>
        <b/>
        <sz val="12"/>
        <color theme="1"/>
        <rFont val="Calibri"/>
        <family val="2"/>
        <scheme val="minor"/>
      </rPr>
      <t>Blazer Brand Technology</t>
    </r>
    <r>
      <rPr>
        <sz val="12"/>
        <color theme="1"/>
        <rFont val="Calibri"/>
        <family val="2"/>
        <scheme val="minor"/>
      </rPr>
      <t xml:space="preserve"> - The various ways Blazer Brand's products can be used to increase the efficiency of a collection system.</t>
    </r>
  </si>
  <si>
    <r>
      <rPr>
        <b/>
        <sz val="12"/>
        <color theme="1"/>
        <rFont val="Calibri"/>
        <family val="2"/>
        <scheme val="minor"/>
      </rPr>
      <t>Strong ARM (Automated Release Mechanism) Systems</t>
    </r>
    <r>
      <rPr>
        <sz val="12"/>
        <color theme="1"/>
        <rFont val="Calibri"/>
        <family val="2"/>
        <scheme val="minor"/>
      </rPr>
      <t xml:space="preserve"> - Includes the devices that can be added to trucks in order to speed up collection.</t>
    </r>
  </si>
  <si>
    <r>
      <rPr>
        <b/>
        <sz val="12"/>
        <color theme="1"/>
        <rFont val="Calibri"/>
        <family val="2"/>
        <scheme val="minor"/>
      </rPr>
      <t>Auto-Release Setting on Strong Strap</t>
    </r>
    <r>
      <rPr>
        <sz val="12"/>
        <color theme="1"/>
        <rFont val="Calibri"/>
        <family val="2"/>
        <scheme val="minor"/>
      </rPr>
      <t xml:space="preserve"> - New product feature in 2024 that allows carts to be locked curbside and open when tipped.</t>
    </r>
  </si>
  <si>
    <r>
      <rPr>
        <b/>
        <sz val="12"/>
        <color theme="1"/>
        <rFont val="Calibri"/>
        <family val="2"/>
        <scheme val="minor"/>
      </rPr>
      <t>Allowable Reduction</t>
    </r>
    <r>
      <rPr>
        <sz val="12"/>
        <color theme="1"/>
        <rFont val="Calibri"/>
        <family val="2"/>
        <scheme val="minor"/>
      </rPr>
      <t xml:space="preserve"> - The decrease in number of cans collected in a given time period that has little to no effect on efficiency.</t>
    </r>
  </si>
  <si>
    <r>
      <rPr>
        <b/>
        <sz val="12"/>
        <color theme="1"/>
        <rFont val="Calibri"/>
        <family val="2"/>
        <scheme val="minor"/>
      </rPr>
      <t>Maximum Reduction</t>
    </r>
    <r>
      <rPr>
        <sz val="12"/>
        <color theme="1"/>
        <rFont val="Calibri"/>
        <family val="2"/>
        <scheme val="minor"/>
      </rPr>
      <t xml:space="preserve"> - The decrease in number of cans collected that will result in inefficiency.</t>
    </r>
  </si>
  <si>
    <t>New Total Carts Collected</t>
  </si>
  <si>
    <r>
      <t xml:space="preserve">The following worksheet calculates the impact locked Strong Straps would have on a cart-based waste collection system. </t>
    </r>
    <r>
      <rPr>
        <b/>
        <sz val="12"/>
        <color theme="1"/>
        <rFont val="Calibri"/>
        <family val="2"/>
        <scheme val="minor"/>
      </rPr>
      <t>Assuming customers started to latch their carts at the curb, how many carts would still be collected with no added time?</t>
    </r>
    <r>
      <rPr>
        <sz val="12"/>
        <color theme="1"/>
        <rFont val="Calibri"/>
        <family val="2"/>
        <scheme val="minor"/>
      </rPr>
      <t xml:space="preserve"> Please input data specific to your routes to calculate an allowable and max reduction in collection capacity per vehicle.  Additionally, please reference the lower chart for added cleanup time (if cleanup occurs). </t>
    </r>
  </si>
  <si>
    <t>Percentage of Carts Collected based on Percentage of Carts Requiring On-Route Cleanup</t>
  </si>
  <si>
    <t>Average Time to Clean Up Litter from a Spilled Cart (seconds)</t>
  </si>
  <si>
    <t>Max Time Added (mins)</t>
  </si>
  <si>
    <r>
      <t xml:space="preserve">The following worksheet calculates the impact locked Strong Straps would have on a cart-based waste collection system. </t>
    </r>
    <r>
      <rPr>
        <b/>
        <sz val="12"/>
        <color theme="1"/>
        <rFont val="Calibri"/>
        <family val="2"/>
        <scheme val="minor"/>
      </rPr>
      <t>Assuming customers started to latch their carts at the curb, how much added time would be required to complete collection?</t>
    </r>
    <r>
      <rPr>
        <sz val="12"/>
        <color theme="1"/>
        <rFont val="Calibri"/>
        <family val="2"/>
        <scheme val="minor"/>
      </rPr>
      <t xml:space="preserve"> Please input data specific to your routes to calculate an allowable and max reduction in collection capacity per vehicle.  Additionally, please reference the lower chart for added cleanup time (if cleanup occurs). </t>
    </r>
  </si>
  <si>
    <t>Allowable Time Added (mins)</t>
  </si>
  <si>
    <t>Time Added in Minutes based on Percentage of Carts with LOCKED Strong Straps</t>
  </si>
  <si>
    <t>Time Added in Minutes based on Percentage of Carts Requiring On-Route Cleanup</t>
  </si>
  <si>
    <t>EXTREME WEATHER EVENTS</t>
  </si>
  <si>
    <r>
      <rPr>
        <b/>
        <sz val="12"/>
        <color theme="1"/>
        <rFont val="Calibri"/>
        <family val="2"/>
        <scheme val="minor"/>
      </rPr>
      <t>Allowable Added Time</t>
    </r>
    <r>
      <rPr>
        <sz val="12"/>
        <color theme="1"/>
        <rFont val="Calibri"/>
        <family val="2"/>
        <scheme val="minor"/>
      </rPr>
      <t xml:space="preserve"> - The allowable amount of time that can be added to a route with little to no impact.</t>
    </r>
  </si>
  <si>
    <r>
      <rPr>
        <b/>
        <sz val="12"/>
        <color theme="1"/>
        <rFont val="Calibri"/>
        <family val="2"/>
        <scheme val="minor"/>
      </rPr>
      <t>Maximum Added Time</t>
    </r>
    <r>
      <rPr>
        <sz val="12"/>
        <color theme="1"/>
        <rFont val="Calibri"/>
        <family val="2"/>
        <scheme val="minor"/>
      </rPr>
      <t xml:space="preserve"> - The maximum amount of time that can be added to a route before it needs reconfigured.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</si>
</sst>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theme="1"/>
      <name val="Calibri"/>
      <family val="2"/>
      <scheme val="minor"/>
    </font>
    <font>
      <b/>
      <sz val="18"/>
      <color theme="0"/>
      <name val="Calibri"/>
      <family val="2"/>
      <scheme val="minor"/>
    </font>
    <font>
      <sz val="12"/>
      <color theme="1"/>
      <name val="Calibri (Body)"/>
    </font>
    <font>
      <sz val="12"/>
      <color rgb="FF9C0006"/>
      <name val="Calibri"/>
      <family val="2"/>
      <scheme val="minor"/>
    </font>
    <font>
      <sz val="12"/>
      <color rgb="FF9C5700"/>
      <name val="Calibri"/>
      <family val="2"/>
      <scheme val="minor"/>
    </font>
    <font>
      <sz val="16"/>
      <color theme="0"/>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b/>
      <sz val="14"/>
      <color theme="1"/>
      <name val="MyriadPro-Black"/>
    </font>
    <font>
      <sz val="12"/>
      <color theme="1"/>
      <name val="MyriadPro-Regular"/>
    </font>
    <font>
      <sz val="12"/>
      <color theme="0" tint="-0.499984740745262"/>
      <name val="Calibri"/>
      <family val="2"/>
      <scheme val="minor"/>
    </font>
    <font>
      <sz val="12"/>
      <color theme="2" tint="-0.499984740745262"/>
      <name val="Calibri"/>
      <family val="2"/>
      <scheme val="minor"/>
    </font>
    <font>
      <b/>
      <sz val="12"/>
      <color theme="0"/>
      <name val="Calibri (Body)"/>
    </font>
    <font>
      <b/>
      <sz val="16"/>
      <color theme="1"/>
      <name val="Calibri"/>
      <family val="2"/>
      <scheme val="minor"/>
    </font>
    <font>
      <b/>
      <sz val="16"/>
      <color theme="0"/>
      <name val="Calibri"/>
      <family val="2"/>
      <scheme val="minor"/>
    </font>
    <font>
      <sz val="12"/>
      <name val="Calibri (Body)"/>
    </font>
    <font>
      <b/>
      <sz val="16"/>
      <color theme="0"/>
      <name val="Calibri (Body)"/>
    </font>
    <font>
      <b/>
      <sz val="14"/>
      <color theme="0"/>
      <name val="Calibri"/>
      <family val="2"/>
      <scheme val="minor"/>
    </font>
    <font>
      <b/>
      <i/>
      <sz val="12"/>
      <color theme="1"/>
      <name val="Calibri"/>
      <family val="2"/>
      <scheme val="minor"/>
    </font>
    <font>
      <b/>
      <sz val="22"/>
      <color theme="1"/>
      <name val="MyriadPro-Black"/>
    </font>
  </fonts>
  <fills count="18">
    <fill>
      <patternFill patternType="none"/>
    </fill>
    <fill>
      <patternFill patternType="gray125"/>
    </fill>
    <fill>
      <patternFill patternType="solid">
        <fgColor theme="9"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C7CE"/>
      </patternFill>
    </fill>
    <fill>
      <patternFill patternType="solid">
        <fgColor rgb="FFFFEB9C"/>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2" tint="-0.249977111117893"/>
        <bgColor indexed="64"/>
      </patternFill>
    </fill>
    <fill>
      <patternFill patternType="solid">
        <fgColor theme="1"/>
        <bgColor indexed="64"/>
      </patternFill>
    </fill>
    <fill>
      <patternFill patternType="solid">
        <fgColor rgb="FF49B54E"/>
        <bgColor indexed="64"/>
      </patternFill>
    </fill>
    <fill>
      <patternFill patternType="solid">
        <fgColor rgb="FFD7E547"/>
        <bgColor indexed="64"/>
      </patternFill>
    </fill>
  </fills>
  <borders count="4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style="medium">
        <color theme="1"/>
      </right>
      <top/>
      <bottom/>
      <diagonal/>
    </border>
    <border>
      <left style="medium">
        <color theme="1"/>
      </left>
      <right style="medium">
        <color theme="1"/>
      </right>
      <top style="medium">
        <color theme="1"/>
      </top>
      <bottom style="medium">
        <color theme="1"/>
      </bottom>
      <diagonal/>
    </border>
    <border>
      <left/>
      <right style="medium">
        <color theme="1"/>
      </right>
      <top/>
      <bottom style="medium">
        <color theme="1"/>
      </bottom>
      <diagonal/>
    </border>
    <border>
      <left/>
      <right/>
      <top/>
      <bottom style="medium">
        <color theme="1"/>
      </bottom>
      <diagonal/>
    </border>
    <border>
      <left/>
      <right style="medium">
        <color theme="1"/>
      </right>
      <top/>
      <bottom style="thin">
        <color theme="2" tint="-0.499984740745262"/>
      </bottom>
      <diagonal/>
    </border>
    <border>
      <left/>
      <right/>
      <top/>
      <bottom style="thin">
        <color theme="2" tint="-0.499984740745262"/>
      </bottom>
      <diagonal/>
    </border>
    <border>
      <left/>
      <right/>
      <top style="thin">
        <color theme="0"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right style="thin">
        <color theme="2" tint="-0.49998474074526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Dashed">
        <color theme="2"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Dashed">
        <color theme="2" tint="-0.499984740745262"/>
      </right>
      <top style="thin">
        <color theme="0" tint="-0.499984740745262"/>
      </top>
      <bottom style="thin">
        <color theme="0" tint="-0.499984740745262"/>
      </bottom>
      <diagonal/>
    </border>
    <border>
      <left/>
      <right style="mediumDashed">
        <color theme="2" tint="-0.499984740745262"/>
      </right>
      <top/>
      <bottom/>
      <diagonal/>
    </border>
    <border>
      <left/>
      <right style="mediumDashed">
        <color theme="2" tint="-0.499984740745262"/>
      </right>
      <top/>
      <bottom style="thin">
        <color theme="2" tint="-0.499984740745262"/>
      </bottom>
      <diagonal/>
    </border>
    <border>
      <left style="mediumDashed">
        <color theme="2" tint="-0.499984740745262"/>
      </left>
      <right/>
      <top/>
      <bottom/>
      <diagonal/>
    </border>
    <border>
      <left style="mediumDashed">
        <color theme="2" tint="-0.499984740745262"/>
      </left>
      <right/>
      <top/>
      <bottom style="thin">
        <color theme="2" tint="-0.499984740745262"/>
      </bottom>
      <diagonal/>
    </border>
    <border>
      <left style="mediumDashed">
        <color theme="2" tint="-0.499984740745262"/>
      </left>
      <right/>
      <top style="thin">
        <color theme="0" tint="-0.499984740745262"/>
      </top>
      <bottom style="thin">
        <color theme="0" tint="-0.499984740745262"/>
      </bottom>
      <diagonal/>
    </border>
    <border>
      <left style="mediumDashed">
        <color theme="2" tint="-0.499984740745262"/>
      </left>
      <right/>
      <top style="thin">
        <color theme="0" tint="-0.499984740745262"/>
      </top>
      <bottom/>
      <diagonal/>
    </border>
    <border>
      <left/>
      <right style="mediumDashed">
        <color theme="2" tint="-0.499984740745262"/>
      </right>
      <top style="thin">
        <color theme="0" tint="-0.499984740745262"/>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style="thin">
        <color theme="0" tint="-0.499984740745262"/>
      </bottom>
      <diagonal/>
    </border>
    <border>
      <left style="thin">
        <color theme="0" tint="-0.499984740745262"/>
      </left>
      <right style="medium">
        <color theme="1"/>
      </right>
      <top style="thin">
        <color theme="0" tint="-0.499984740745262"/>
      </top>
      <bottom style="thin">
        <color theme="0" tint="-0.499984740745262"/>
      </bottom>
      <diagonal/>
    </border>
    <border>
      <left/>
      <right style="medium">
        <color theme="1"/>
      </right>
      <top style="thin">
        <color theme="0" tint="-0.499984740745262"/>
      </top>
      <bottom/>
      <diagonal/>
    </border>
    <border>
      <left style="medium">
        <color theme="1"/>
      </left>
      <right/>
      <top/>
      <bottom style="thin">
        <color theme="2" tint="-0.499984740745262"/>
      </bottom>
      <diagonal/>
    </border>
    <border>
      <left style="medium">
        <color theme="1"/>
      </left>
      <right/>
      <top style="thin">
        <color theme="2" tint="-0.499984740745262"/>
      </top>
      <bottom/>
      <diagonal/>
    </border>
    <border>
      <left/>
      <right style="medium">
        <color theme="1"/>
      </right>
      <top style="thin">
        <color theme="2" tint="-0.499984740745262"/>
      </top>
      <bottom/>
      <diagonal/>
    </border>
    <border>
      <left style="medium">
        <color theme="1"/>
      </left>
      <right/>
      <top/>
      <bottom style="medium">
        <color theme="1"/>
      </bottom>
      <diagonal/>
    </border>
    <border>
      <left/>
      <right style="thin">
        <color theme="2" tint="-0.499984740745262"/>
      </right>
      <top/>
      <bottom style="medium">
        <color theme="1"/>
      </bottom>
      <diagonal/>
    </border>
    <border>
      <left style="thin">
        <color theme="2" tint="-0.499984740745262"/>
      </left>
      <right style="mediumDashed">
        <color theme="2" tint="-0.499984740745262"/>
      </right>
      <top style="thin">
        <color theme="0" tint="-0.499984740745262"/>
      </top>
      <bottom style="thin">
        <color theme="0" tint="-0.499984740745262"/>
      </bottom>
      <diagonal/>
    </border>
    <border>
      <left/>
      <right style="medium">
        <color theme="1"/>
      </right>
      <top style="thin">
        <color theme="0" tint="-0.499984740745262"/>
      </top>
      <bottom style="thin">
        <color theme="0" tint="-0.499984740745262"/>
      </bottom>
      <diagonal/>
    </border>
    <border>
      <left style="thin">
        <color theme="0" tint="-0.499984740745262"/>
      </left>
      <right style="medium">
        <color theme="1"/>
      </right>
      <top style="thin">
        <color theme="0" tint="-0.499984740745262"/>
      </top>
      <bottom/>
      <diagonal/>
    </border>
    <border>
      <left style="thin">
        <color theme="2" tint="-0.499984740745262"/>
      </left>
      <right style="medium">
        <color theme="1"/>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medium">
        <color theme="1"/>
      </bottom>
      <diagonal/>
    </border>
    <border>
      <left style="thin">
        <color theme="2" tint="-0.499984740745262"/>
      </left>
      <right style="medium">
        <color theme="1"/>
      </right>
      <top style="thin">
        <color theme="2" tint="-0.499984740745262"/>
      </top>
      <bottom style="medium">
        <color theme="1"/>
      </bottom>
      <diagonal/>
    </border>
    <border>
      <left style="medium">
        <color theme="1"/>
      </left>
      <right style="thin">
        <color theme="2" tint="-0.499984740745262"/>
      </right>
      <top style="thin">
        <color theme="2" tint="-0.499984740745262"/>
      </top>
      <bottom style="thin">
        <color theme="2" tint="-0.499984740745262"/>
      </bottom>
      <diagonal/>
    </border>
    <border>
      <left style="medium">
        <color theme="1"/>
      </left>
      <right style="thin">
        <color theme="2" tint="-0.499984740745262"/>
      </right>
      <top style="thin">
        <color theme="2" tint="-0.499984740745262"/>
      </top>
      <bottom style="medium">
        <color theme="1"/>
      </bottom>
      <diagonal/>
    </border>
  </borders>
  <cellStyleXfs count="3">
    <xf numFmtId="0" fontId="0" fillId="0" borderId="0"/>
    <xf numFmtId="0" fontId="3" fillId="9" borderId="0" applyNumberFormat="0" applyBorder="0" applyAlignment="0" applyProtection="0"/>
    <xf numFmtId="0" fontId="4" fillId="10" borderId="0" applyNumberFormat="0" applyBorder="0" applyAlignment="0" applyProtection="0"/>
  </cellStyleXfs>
  <cellXfs count="144">
    <xf numFmtId="0" fontId="0" fillId="0" borderId="0" xfId="0"/>
    <xf numFmtId="0" fontId="0" fillId="0" borderId="0" xfId="0" applyAlignment="1">
      <alignment horizontal="center"/>
    </xf>
    <xf numFmtId="0" fontId="1" fillId="0" borderId="0" xfId="0" applyFont="1" applyAlignment="1">
      <alignment vertical="center" textRotation="90"/>
    </xf>
    <xf numFmtId="0" fontId="1" fillId="0" borderId="0" xfId="0" applyFont="1" applyAlignment="1">
      <alignment vertical="center"/>
    </xf>
    <xf numFmtId="0" fontId="5" fillId="11" borderId="1" xfId="0" applyFont="1" applyFill="1" applyBorder="1" applyAlignment="1">
      <alignment horizontal="center" vertical="center"/>
    </xf>
    <xf numFmtId="0" fontId="0" fillId="3" borderId="1" xfId="0" applyFill="1" applyBorder="1" applyAlignment="1">
      <alignment horizontal="center"/>
    </xf>
    <xf numFmtId="0" fontId="0" fillId="12" borderId="1" xfId="0" applyFill="1" applyBorder="1" applyAlignment="1">
      <alignment horizontal="center"/>
    </xf>
    <xf numFmtId="0" fontId="0" fillId="0" borderId="1" xfId="0" applyBorder="1" applyAlignment="1">
      <alignment horizontal="center"/>
    </xf>
    <xf numFmtId="0" fontId="4" fillId="10" borderId="0" xfId="2" applyAlignment="1">
      <alignment horizontal="left"/>
    </xf>
    <xf numFmtId="0" fontId="3" fillId="9" borderId="0" xfId="1" applyAlignment="1">
      <alignment horizontal="left"/>
    </xf>
    <xf numFmtId="0" fontId="0" fillId="0" borderId="0" xfId="0" applyAlignment="1"/>
    <xf numFmtId="2" fontId="0" fillId="3" borderId="1" xfId="0" applyNumberFormat="1" applyFill="1" applyBorder="1" applyAlignment="1">
      <alignment horizontal="center"/>
    </xf>
    <xf numFmtId="0" fontId="7" fillId="0" borderId="4" xfId="0" applyFont="1" applyBorder="1"/>
    <xf numFmtId="0" fontId="0" fillId="3" borderId="0" xfId="0" applyFont="1" applyFill="1"/>
    <xf numFmtId="0" fontId="0" fillId="13" borderId="0" xfId="0" applyFont="1" applyFill="1"/>
    <xf numFmtId="0" fontId="0" fillId="13" borderId="3" xfId="0" applyFont="1" applyFill="1" applyBorder="1"/>
    <xf numFmtId="0" fontId="7" fillId="3" borderId="0" xfId="0" applyFont="1" applyFill="1" applyAlignment="1">
      <alignment horizontal="center" vertical="center"/>
    </xf>
    <xf numFmtId="0" fontId="0" fillId="3" borderId="0" xfId="0" applyFill="1" applyAlignment="1">
      <alignment vertical="center"/>
    </xf>
    <xf numFmtId="0" fontId="7" fillId="3" borderId="0" xfId="0" applyFont="1" applyFill="1" applyAlignment="1">
      <alignment horizontal="center" vertical="center"/>
    </xf>
    <xf numFmtId="0" fontId="0" fillId="3" borderId="0" xfId="0" applyFont="1" applyFill="1" applyBorder="1"/>
    <xf numFmtId="0" fontId="7" fillId="3" borderId="0" xfId="0" applyFont="1" applyFill="1" applyBorder="1"/>
    <xf numFmtId="0" fontId="11" fillId="3" borderId="0" xfId="0" applyFont="1" applyFill="1"/>
    <xf numFmtId="0" fontId="0" fillId="3" borderId="0" xfId="0" applyFill="1"/>
    <xf numFmtId="0" fontId="11" fillId="3" borderId="0" xfId="0" applyFont="1" applyFill="1" applyAlignment="1">
      <alignment horizontal="left"/>
    </xf>
    <xf numFmtId="0" fontId="7" fillId="13" borderId="4" xfId="0" applyFont="1" applyFill="1" applyBorder="1"/>
    <xf numFmtId="0" fontId="0" fillId="3" borderId="0" xfId="0" applyFill="1" applyAlignment="1">
      <alignment horizontal="center"/>
    </xf>
    <xf numFmtId="0" fontId="12" fillId="3" borderId="0" xfId="0" applyFont="1" applyFill="1" applyAlignment="1">
      <alignment horizontal="left"/>
    </xf>
    <xf numFmtId="0" fontId="12" fillId="3" borderId="0" xfId="0" applyFont="1" applyFill="1"/>
    <xf numFmtId="0" fontId="0" fillId="13" borderId="8" xfId="0" applyFont="1" applyFill="1" applyBorder="1" applyAlignment="1">
      <alignment horizontal="left"/>
    </xf>
    <xf numFmtId="0" fontId="0" fillId="13" borderId="7" xfId="0" applyFont="1" applyFill="1" applyBorder="1" applyAlignment="1">
      <alignment horizontal="left"/>
    </xf>
    <xf numFmtId="0" fontId="0" fillId="7" borderId="9" xfId="0" applyFill="1" applyBorder="1" applyAlignment="1">
      <alignment horizontal="center" vertical="center" wrapText="1"/>
    </xf>
    <xf numFmtId="0" fontId="2" fillId="8" borderId="9" xfId="0" applyFont="1" applyFill="1" applyBorder="1" applyAlignment="1">
      <alignment horizontal="center" vertical="center"/>
    </xf>
    <xf numFmtId="0" fontId="1" fillId="14" borderId="0" xfId="0" applyFont="1" applyFill="1" applyBorder="1" applyAlignment="1">
      <alignment horizontal="center" vertical="center" wrapText="1"/>
    </xf>
    <xf numFmtId="0" fontId="0" fillId="4" borderId="0" xfId="0" applyFill="1" applyBorder="1" applyAlignment="1">
      <alignment horizontal="center" vertical="center"/>
    </xf>
    <xf numFmtId="0" fontId="1" fillId="14" borderId="8" xfId="0" applyFont="1" applyFill="1" applyBorder="1" applyAlignment="1">
      <alignment horizontal="center" vertical="center" wrapText="1"/>
    </xf>
    <xf numFmtId="0" fontId="0" fillId="5" borderId="8" xfId="0" applyFill="1" applyBorder="1" applyAlignment="1">
      <alignment horizontal="center" vertical="center"/>
    </xf>
    <xf numFmtId="0" fontId="0" fillId="6" borderId="8" xfId="0" applyFill="1" applyBorder="1" applyAlignment="1">
      <alignment horizontal="center" vertical="center"/>
    </xf>
    <xf numFmtId="0" fontId="0" fillId="7" borderId="8" xfId="0" applyFill="1" applyBorder="1" applyAlignment="1">
      <alignment horizontal="center" vertical="center" wrapText="1"/>
    </xf>
    <xf numFmtId="0" fontId="6" fillId="14" borderId="10" xfId="0" applyFont="1" applyFill="1" applyBorder="1" applyAlignment="1">
      <alignment horizontal="center" vertical="center" wrapText="1"/>
    </xf>
    <xf numFmtId="0" fontId="0" fillId="0" borderId="0" xfId="0" applyFill="1"/>
    <xf numFmtId="0" fontId="0" fillId="16" borderId="10" xfId="0" applyFill="1" applyBorder="1" applyAlignment="1">
      <alignment horizontal="center" vertical="center"/>
    </xf>
    <xf numFmtId="0" fontId="6" fillId="14" borderId="0" xfId="0" applyFont="1" applyFill="1" applyBorder="1" applyAlignment="1">
      <alignment horizontal="center" vertical="center" wrapText="1"/>
    </xf>
    <xf numFmtId="0" fontId="0" fillId="17" borderId="0" xfId="0" applyFill="1" applyBorder="1" applyAlignment="1">
      <alignment horizontal="left" vertical="center"/>
    </xf>
    <xf numFmtId="0" fontId="0" fillId="17" borderId="0" xfId="0" applyFill="1" applyBorder="1" applyAlignment="1">
      <alignment horizontal="center" vertical="center"/>
    </xf>
    <xf numFmtId="0" fontId="6" fillId="14" borderId="11" xfId="0" applyFont="1" applyFill="1" applyBorder="1" applyAlignment="1">
      <alignment horizontal="center" vertical="center" wrapText="1"/>
    </xf>
    <xf numFmtId="0" fontId="6" fillId="14" borderId="12" xfId="0" applyFont="1" applyFill="1" applyBorder="1" applyAlignment="1">
      <alignment horizontal="center" vertical="center" wrapText="1"/>
    </xf>
    <xf numFmtId="0" fontId="1" fillId="13" borderId="0" xfId="0" applyFont="1" applyFill="1" applyBorder="1" applyAlignment="1">
      <alignment horizontal="center" vertical="center"/>
    </xf>
    <xf numFmtId="0" fontId="0" fillId="13" borderId="0" xfId="0" applyFill="1" applyBorder="1"/>
    <xf numFmtId="0" fontId="1" fillId="13" borderId="8" xfId="0" applyFont="1" applyFill="1" applyBorder="1" applyAlignment="1">
      <alignment horizontal="center" vertical="center"/>
    </xf>
    <xf numFmtId="0" fontId="16" fillId="13" borderId="0" xfId="0" applyFont="1" applyFill="1" applyBorder="1" applyAlignment="1">
      <alignment horizontal="left" vertical="center"/>
    </xf>
    <xf numFmtId="0" fontId="8" fillId="13" borderId="0" xfId="0" applyFont="1" applyFill="1" applyBorder="1" applyAlignment="1">
      <alignment horizontal="center" vertical="center"/>
    </xf>
    <xf numFmtId="0" fontId="0" fillId="13" borderId="0" xfId="0" applyFill="1" applyBorder="1" applyAlignment="1">
      <alignment horizontal="center" vertical="center"/>
    </xf>
    <xf numFmtId="0" fontId="0" fillId="13" borderId="10" xfId="0" applyFill="1" applyBorder="1" applyAlignment="1">
      <alignment horizontal="center" vertical="center"/>
    </xf>
    <xf numFmtId="0" fontId="14" fillId="13" borderId="0" xfId="0" applyFont="1" applyFill="1" applyBorder="1" applyAlignment="1">
      <alignment horizontal="center"/>
    </xf>
    <xf numFmtId="0" fontId="0" fillId="13" borderId="0" xfId="0" applyFill="1" applyBorder="1" applyAlignment="1">
      <alignment horizontal="center"/>
    </xf>
    <xf numFmtId="0" fontId="0" fillId="13" borderId="0" xfId="0" applyFill="1" applyBorder="1" applyAlignment="1">
      <alignment horizontal="center"/>
    </xf>
    <xf numFmtId="0" fontId="7" fillId="0" borderId="0" xfId="0" applyFont="1" applyAlignment="1">
      <alignment horizontal="left" vertical="center"/>
    </xf>
    <xf numFmtId="0" fontId="0" fillId="0" borderId="0" xfId="0" applyFont="1" applyAlignment="1">
      <alignment horizontal="left"/>
    </xf>
    <xf numFmtId="0" fontId="0" fillId="13" borderId="0" xfId="0" applyFill="1"/>
    <xf numFmtId="0" fontId="0" fillId="0" borderId="0" xfId="0" applyAlignment="1">
      <alignment horizontal="left" vertical="center"/>
    </xf>
    <xf numFmtId="0" fontId="0" fillId="3" borderId="14" xfId="0" applyFill="1"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3" borderId="16" xfId="0"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4" borderId="19" xfId="0" applyFill="1" applyBorder="1" applyAlignment="1">
      <alignment horizontal="center" vertical="center"/>
    </xf>
    <xf numFmtId="0" fontId="0" fillId="5" borderId="20" xfId="0" applyFill="1" applyBorder="1" applyAlignment="1">
      <alignment horizontal="center" vertical="center"/>
    </xf>
    <xf numFmtId="0" fontId="0" fillId="4" borderId="21" xfId="0" applyFill="1" applyBorder="1" applyAlignment="1">
      <alignment horizontal="center" vertical="center"/>
    </xf>
    <xf numFmtId="0" fontId="0" fillId="5" borderId="22" xfId="0" applyFill="1" applyBorder="1" applyAlignment="1">
      <alignment horizontal="center" vertical="center"/>
    </xf>
    <xf numFmtId="0" fontId="0" fillId="0" borderId="23" xfId="0" applyBorder="1" applyAlignment="1">
      <alignment horizontal="center"/>
    </xf>
    <xf numFmtId="0" fontId="2" fillId="8" borderId="24" xfId="0" applyFont="1" applyFill="1" applyBorder="1" applyAlignment="1">
      <alignment horizontal="center" vertical="center"/>
    </xf>
    <xf numFmtId="0" fontId="0" fillId="6" borderId="22" xfId="0" applyFill="1" applyBorder="1" applyAlignment="1">
      <alignment horizontal="center" vertical="center"/>
    </xf>
    <xf numFmtId="0" fontId="2" fillId="8" borderId="25" xfId="0" applyFont="1" applyFill="1" applyBorder="1" applyAlignment="1">
      <alignment horizontal="center" vertical="center"/>
    </xf>
    <xf numFmtId="0" fontId="0" fillId="6" borderId="20" xfId="0" applyFill="1" applyBorder="1" applyAlignment="1">
      <alignment horizontal="center" vertical="center"/>
    </xf>
    <xf numFmtId="0" fontId="0" fillId="7" borderId="24" xfId="0" applyFill="1" applyBorder="1" applyAlignment="1">
      <alignment horizontal="center" vertical="center" wrapText="1"/>
    </xf>
    <xf numFmtId="0" fontId="0" fillId="7" borderId="22" xfId="0" applyFill="1" applyBorder="1" applyAlignment="1">
      <alignment horizontal="center" vertical="center" wrapText="1"/>
    </xf>
    <xf numFmtId="0" fontId="18" fillId="2" borderId="2" xfId="0" applyFont="1" applyFill="1" applyBorder="1" applyAlignment="1">
      <alignment horizontal="center" vertical="center"/>
    </xf>
    <xf numFmtId="0" fontId="15" fillId="15" borderId="26" xfId="0" applyFont="1" applyFill="1" applyBorder="1" applyAlignment="1">
      <alignment horizontal="left" vertical="center"/>
    </xf>
    <xf numFmtId="0" fontId="15" fillId="15" borderId="27" xfId="0" applyFont="1" applyFill="1" applyBorder="1" applyAlignment="1">
      <alignment horizontal="left" vertical="center"/>
    </xf>
    <xf numFmtId="0" fontId="15" fillId="15" borderId="28" xfId="0" applyFont="1" applyFill="1" applyBorder="1" applyAlignment="1">
      <alignment horizontal="left" vertical="center"/>
    </xf>
    <xf numFmtId="0" fontId="14" fillId="13" borderId="29" xfId="0" applyFont="1" applyFill="1" applyBorder="1" applyAlignment="1">
      <alignment horizontal="center"/>
    </xf>
    <xf numFmtId="0" fontId="14" fillId="13" borderId="3" xfId="0" applyFont="1" applyFill="1" applyBorder="1" applyAlignment="1">
      <alignment horizontal="center"/>
    </xf>
    <xf numFmtId="0" fontId="0" fillId="13" borderId="29" xfId="0" applyFill="1" applyBorder="1" applyAlignment="1">
      <alignment horizontal="center"/>
    </xf>
    <xf numFmtId="0" fontId="18" fillId="2" borderId="30" xfId="0" applyFont="1" applyFill="1" applyBorder="1" applyAlignment="1">
      <alignment horizontal="center" vertical="center"/>
    </xf>
    <xf numFmtId="0" fontId="18" fillId="2" borderId="29" xfId="0" applyFont="1" applyFill="1" applyBorder="1" applyAlignment="1">
      <alignment horizontal="center" vertical="center" textRotation="90"/>
    </xf>
    <xf numFmtId="0" fontId="0" fillId="3" borderId="31" xfId="0" applyFill="1" applyBorder="1" applyAlignment="1">
      <alignment horizontal="center"/>
    </xf>
    <xf numFmtId="0" fontId="0" fillId="0" borderId="31" xfId="0" applyBorder="1" applyAlignment="1">
      <alignment horizontal="center"/>
    </xf>
    <xf numFmtId="0" fontId="13" fillId="14" borderId="29" xfId="0" applyFont="1" applyFill="1" applyBorder="1" applyAlignment="1">
      <alignment horizontal="center" vertical="center" wrapText="1"/>
    </xf>
    <xf numFmtId="0" fontId="0" fillId="7" borderId="32" xfId="0" applyFill="1" applyBorder="1" applyAlignment="1">
      <alignment horizontal="center" vertical="center" wrapText="1"/>
    </xf>
    <xf numFmtId="0" fontId="1" fillId="14" borderId="33" xfId="0" applyFont="1" applyFill="1" applyBorder="1" applyAlignment="1">
      <alignment horizontal="center" vertical="center" wrapText="1"/>
    </xf>
    <xf numFmtId="0" fontId="0" fillId="7" borderId="7" xfId="0" applyFill="1" applyBorder="1" applyAlignment="1">
      <alignment horizontal="center" vertical="center" wrapText="1"/>
    </xf>
    <xf numFmtId="0" fontId="6" fillId="14" borderId="34" xfId="0" applyFont="1" applyFill="1" applyBorder="1" applyAlignment="1">
      <alignment horizontal="center" vertical="center" wrapText="1"/>
    </xf>
    <xf numFmtId="0" fontId="0" fillId="13" borderId="35" xfId="0" applyFill="1" applyBorder="1"/>
    <xf numFmtId="0" fontId="6" fillId="14" borderId="29" xfId="0" applyFont="1" applyFill="1" applyBorder="1" applyAlignment="1">
      <alignment horizontal="center" vertical="center" wrapText="1"/>
    </xf>
    <xf numFmtId="0" fontId="0" fillId="13" borderId="3" xfId="0" applyFill="1" applyBorder="1"/>
    <xf numFmtId="0" fontId="6" fillId="14" borderId="36" xfId="0" applyFont="1" applyFill="1" applyBorder="1" applyAlignment="1">
      <alignment horizontal="center" vertical="center" wrapText="1"/>
    </xf>
    <xf numFmtId="0" fontId="6" fillId="14" borderId="6" xfId="0" applyFont="1" applyFill="1" applyBorder="1" applyAlignment="1">
      <alignment horizontal="center" vertical="center" wrapText="1"/>
    </xf>
    <xf numFmtId="0" fontId="6" fillId="14" borderId="37" xfId="0" applyFont="1" applyFill="1" applyBorder="1" applyAlignment="1">
      <alignment horizontal="center" vertical="center" wrapText="1"/>
    </xf>
    <xf numFmtId="0" fontId="0" fillId="3" borderId="6" xfId="0" applyFill="1" applyBorder="1" applyAlignment="1">
      <alignment horizontal="left" vertical="center"/>
    </xf>
    <xf numFmtId="0" fontId="0" fillId="13" borderId="6" xfId="0" applyFill="1" applyBorder="1" applyAlignment="1">
      <alignment horizontal="left" vertical="center"/>
    </xf>
    <xf numFmtId="0" fontId="0" fillId="13" borderId="6" xfId="0" applyFill="1" applyBorder="1" applyAlignment="1">
      <alignment horizontal="center" vertical="center"/>
    </xf>
    <xf numFmtId="0" fontId="0" fillId="13" borderId="5" xfId="0" applyFill="1" applyBorder="1"/>
    <xf numFmtId="0" fontId="17" fillId="15" borderId="26" xfId="0" applyFont="1" applyFill="1" applyBorder="1" applyAlignment="1">
      <alignment horizontal="left" vertical="center"/>
    </xf>
    <xf numFmtId="0" fontId="1" fillId="15" borderId="27" xfId="0" applyFont="1" applyFill="1" applyBorder="1" applyAlignment="1">
      <alignment horizontal="left" vertical="center"/>
    </xf>
    <xf numFmtId="0" fontId="1" fillId="15" borderId="28" xfId="0" applyFont="1" applyFill="1" applyBorder="1" applyAlignment="1">
      <alignment horizontal="left" vertical="center"/>
    </xf>
    <xf numFmtId="0" fontId="1" fillId="13" borderId="29" xfId="0" applyFont="1" applyFill="1" applyBorder="1" applyAlignment="1">
      <alignment vertical="center" textRotation="90"/>
    </xf>
    <xf numFmtId="0" fontId="1" fillId="13" borderId="0" xfId="0" applyFont="1" applyFill="1" applyAlignment="1">
      <alignment vertical="center" textRotation="90"/>
    </xf>
    <xf numFmtId="0" fontId="0" fillId="13" borderId="0" xfId="0" applyFill="1" applyAlignment="1">
      <alignment horizontal="center"/>
    </xf>
    <xf numFmtId="0" fontId="0" fillId="13" borderId="0" xfId="0" applyFont="1" applyFill="1" applyAlignment="1">
      <alignment horizontal="left" vertical="center"/>
    </xf>
    <xf numFmtId="0" fontId="0" fillId="13" borderId="0" xfId="0" applyFont="1" applyFill="1" applyAlignment="1">
      <alignment horizontal="left"/>
    </xf>
    <xf numFmtId="0" fontId="19" fillId="13" borderId="0" xfId="0" applyFont="1" applyFill="1" applyAlignment="1">
      <alignment horizontal="left" vertical="center"/>
    </xf>
    <xf numFmtId="0" fontId="7" fillId="13" borderId="0" xfId="0" applyFont="1" applyFill="1" applyAlignment="1">
      <alignment horizontal="center" vertical="center"/>
    </xf>
    <xf numFmtId="0" fontId="0" fillId="13" borderId="0" xfId="0" applyFill="1" applyAlignment="1">
      <alignment horizontal="left" vertical="top" wrapText="1"/>
    </xf>
    <xf numFmtId="0" fontId="0" fillId="13" borderId="0" xfId="0" applyFill="1" applyAlignment="1"/>
    <xf numFmtId="0" fontId="18" fillId="2" borderId="36" xfId="0" applyFont="1" applyFill="1" applyBorder="1" applyAlignment="1">
      <alignment horizontal="center" vertical="center" textRotation="90"/>
    </xf>
    <xf numFmtId="0" fontId="0" fillId="13" borderId="0" xfId="0" applyFill="1" applyAlignment="1">
      <alignment horizontal="left" vertical="top" wrapText="1"/>
    </xf>
    <xf numFmtId="0" fontId="0" fillId="13" borderId="0" xfId="0" applyFill="1" applyAlignment="1">
      <alignment horizontal="left" vertical="center"/>
    </xf>
    <xf numFmtId="0" fontId="7" fillId="13" borderId="0" xfId="0" applyFont="1" applyFill="1" applyAlignment="1">
      <alignment horizontal="left" vertical="center"/>
    </xf>
    <xf numFmtId="0" fontId="7" fillId="13" borderId="0" xfId="0" applyFont="1" applyFill="1"/>
    <xf numFmtId="0" fontId="1" fillId="13" borderId="0" xfId="0" applyFont="1" applyFill="1" applyAlignment="1">
      <alignment vertical="center"/>
    </xf>
    <xf numFmtId="0" fontId="0" fillId="0" borderId="38" xfId="0" applyBorder="1" applyAlignment="1">
      <alignment horizontal="center"/>
    </xf>
    <xf numFmtId="0" fontId="0" fillId="0" borderId="13" xfId="0" applyBorder="1" applyAlignment="1">
      <alignment horizontal="center"/>
    </xf>
    <xf numFmtId="0" fontId="2" fillId="8" borderId="0" xfId="0" applyFont="1" applyFill="1" applyBorder="1" applyAlignment="1">
      <alignment horizontal="center" vertical="center"/>
    </xf>
    <xf numFmtId="0" fontId="0" fillId="7" borderId="0" xfId="0" applyFill="1" applyBorder="1" applyAlignment="1">
      <alignment horizontal="center" vertical="center" wrapText="1"/>
    </xf>
    <xf numFmtId="0" fontId="0" fillId="0" borderId="39" xfId="0" applyBorder="1" applyAlignment="1">
      <alignment horizontal="center"/>
    </xf>
    <xf numFmtId="0" fontId="9" fillId="13" borderId="0" xfId="0" applyFont="1" applyFill="1" applyBorder="1" applyAlignment="1">
      <alignment horizontal="right"/>
    </xf>
    <xf numFmtId="0" fontId="20" fillId="13" borderId="0" xfId="0" applyFont="1" applyFill="1" applyBorder="1" applyAlignment="1">
      <alignment horizontal="right" vertical="center"/>
    </xf>
    <xf numFmtId="0" fontId="10" fillId="13" borderId="0" xfId="0" applyFont="1" applyFill="1" applyBorder="1" applyAlignment="1">
      <alignment horizontal="right"/>
    </xf>
    <xf numFmtId="0" fontId="0" fillId="12" borderId="16" xfId="0" applyFill="1" applyBorder="1" applyAlignment="1">
      <alignment horizontal="center"/>
    </xf>
    <xf numFmtId="2" fontId="0" fillId="3" borderId="16" xfId="0" applyNumberFormat="1" applyFill="1" applyBorder="1" applyAlignment="1">
      <alignment horizontal="center"/>
    </xf>
    <xf numFmtId="0" fontId="0" fillId="0" borderId="16" xfId="0" applyBorder="1" applyAlignment="1">
      <alignment horizontal="center"/>
    </xf>
    <xf numFmtId="0" fontId="0" fillId="0" borderId="40" xfId="0" applyBorder="1" applyAlignment="1">
      <alignment horizontal="center"/>
    </xf>
    <xf numFmtId="0" fontId="0" fillId="12" borderId="13" xfId="0" applyFill="1" applyBorder="1" applyAlignment="1">
      <alignment horizontal="center"/>
    </xf>
    <xf numFmtId="1" fontId="0" fillId="3" borderId="13" xfId="0" applyNumberFormat="1" applyFill="1" applyBorder="1" applyAlignment="1">
      <alignment horizontal="center"/>
    </xf>
    <xf numFmtId="0" fontId="0" fillId="12" borderId="13" xfId="0" applyFill="1" applyBorder="1" applyAlignment="1">
      <alignment horizontal="center"/>
    </xf>
    <xf numFmtId="0" fontId="0" fillId="12" borderId="41" xfId="0" applyFill="1" applyBorder="1" applyAlignment="1">
      <alignment horizontal="center"/>
    </xf>
    <xf numFmtId="0" fontId="0" fillId="0" borderId="41" xfId="0" applyBorder="1" applyAlignment="1">
      <alignment horizontal="center"/>
    </xf>
    <xf numFmtId="0" fontId="0" fillId="12" borderId="42" xfId="0" applyFill="1" applyBorder="1" applyAlignment="1">
      <alignment horizontal="center"/>
    </xf>
    <xf numFmtId="1" fontId="0" fillId="3" borderId="42" xfId="0" applyNumberFormat="1" applyFill="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18" fillId="2" borderId="44" xfId="0" applyFont="1" applyFill="1" applyBorder="1" applyAlignment="1">
      <alignment horizontal="center" vertical="center" textRotation="90"/>
    </xf>
    <xf numFmtId="0" fontId="18" fillId="2" borderId="45" xfId="0" applyFont="1" applyFill="1" applyBorder="1" applyAlignment="1">
      <alignment horizontal="center" vertical="center" textRotation="90"/>
    </xf>
  </cellXfs>
  <cellStyles count="3">
    <cellStyle name="Bad" xfId="1" builtinId="27"/>
    <cellStyle name="Neutral" xfId="2" builtinId="28"/>
    <cellStyle name="Normal" xfId="0" builtinId="0"/>
  </cellStyles>
  <dxfs count="12">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D7E547"/>
      <color rgb="FF49B5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203200</xdr:colOff>
      <xdr:row>3</xdr:row>
      <xdr:rowOff>63500</xdr:rowOff>
    </xdr:to>
    <xdr:pic>
      <xdr:nvPicPr>
        <xdr:cNvPr id="3" name="Picture 2">
          <a:extLst>
            <a:ext uri="{FF2B5EF4-FFF2-40B4-BE49-F238E27FC236}">
              <a16:creationId xmlns:a16="http://schemas.microsoft.com/office/drawing/2014/main" id="{2598AE89-45E9-FF6F-2DA1-01A136D4BB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0"/>
          <a:ext cx="965200" cy="965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203200</xdr:colOff>
      <xdr:row>3</xdr:row>
      <xdr:rowOff>63500</xdr:rowOff>
    </xdr:to>
    <xdr:pic>
      <xdr:nvPicPr>
        <xdr:cNvPr id="2" name="Picture 1">
          <a:extLst>
            <a:ext uri="{FF2B5EF4-FFF2-40B4-BE49-F238E27FC236}">
              <a16:creationId xmlns:a16="http://schemas.microsoft.com/office/drawing/2014/main" id="{94D12AC7-3BAE-7D42-B02D-71299F5862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0"/>
          <a:ext cx="965200" cy="965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3AF4-A4DC-E34F-BA96-E40102403293}">
  <dimension ref="A1:AJ124"/>
  <sheetViews>
    <sheetView topLeftCell="A49" zoomScaleNormal="68" workbookViewId="0">
      <selection activeCell="E17" sqref="E17"/>
    </sheetView>
  </sheetViews>
  <sheetFormatPr baseColWidth="10" defaultRowHeight="16"/>
  <cols>
    <col min="1" max="1" width="3.83203125" customWidth="1"/>
    <col min="2" max="2" width="4.1640625" customWidth="1"/>
    <col min="3" max="3" width="5.83203125" customWidth="1"/>
    <col min="4" max="4" width="4.83203125" customWidth="1"/>
    <col min="5" max="22" width="6" customWidth="1"/>
    <col min="23" max="23" width="6.33203125" customWidth="1"/>
    <col min="24" max="24" width="3.83203125" customWidth="1"/>
    <col min="25" max="36" width="7.83203125" customWidth="1"/>
  </cols>
  <sheetData>
    <row r="1" spans="1:36" s="10" customFormat="1" ht="25" customHeight="1">
      <c r="A1" s="114"/>
      <c r="B1" s="126" t="s">
        <v>23</v>
      </c>
      <c r="C1" s="126"/>
      <c r="D1" s="126"/>
      <c r="E1" s="126"/>
      <c r="F1" s="126"/>
      <c r="G1" s="126"/>
      <c r="H1" s="126"/>
      <c r="I1" s="126"/>
      <c r="J1" s="126"/>
      <c r="K1" s="126"/>
      <c r="L1" s="126"/>
      <c r="M1" s="126"/>
      <c r="N1" s="126"/>
      <c r="O1" s="126"/>
      <c r="P1" s="126"/>
      <c r="Q1" s="126"/>
      <c r="R1" s="126"/>
      <c r="S1" s="126"/>
      <c r="T1" s="126"/>
      <c r="U1" s="126"/>
      <c r="V1" s="126"/>
      <c r="W1" s="126"/>
      <c r="X1" s="114"/>
    </row>
    <row r="2" spans="1:36" ht="30" customHeight="1">
      <c r="A2" s="58"/>
      <c r="B2" s="127" t="s">
        <v>8</v>
      </c>
      <c r="C2" s="127"/>
      <c r="D2" s="127"/>
      <c r="E2" s="127"/>
      <c r="F2" s="127"/>
      <c r="G2" s="127"/>
      <c r="H2" s="127"/>
      <c r="I2" s="127"/>
      <c r="J2" s="127"/>
      <c r="K2" s="127"/>
      <c r="L2" s="127"/>
      <c r="M2" s="127"/>
      <c r="N2" s="127"/>
      <c r="O2" s="127"/>
      <c r="P2" s="127"/>
      <c r="Q2" s="127"/>
      <c r="R2" s="127"/>
      <c r="S2" s="127"/>
      <c r="T2" s="127"/>
      <c r="U2" s="127"/>
      <c r="V2" s="127"/>
      <c r="W2" s="127"/>
      <c r="X2" s="58"/>
    </row>
    <row r="3" spans="1:36" ht="16" customHeight="1">
      <c r="A3" s="58"/>
      <c r="B3" s="128" t="s">
        <v>24</v>
      </c>
      <c r="C3" s="128"/>
      <c r="D3" s="128"/>
      <c r="E3" s="128"/>
      <c r="F3" s="128"/>
      <c r="G3" s="128"/>
      <c r="H3" s="128"/>
      <c r="I3" s="128"/>
      <c r="J3" s="128"/>
      <c r="K3" s="128"/>
      <c r="L3" s="128"/>
      <c r="M3" s="128"/>
      <c r="N3" s="128"/>
      <c r="O3" s="128"/>
      <c r="P3" s="128"/>
      <c r="Q3" s="128"/>
      <c r="R3" s="128"/>
      <c r="S3" s="128"/>
      <c r="T3" s="128"/>
      <c r="U3" s="128"/>
      <c r="V3" s="128"/>
      <c r="W3" s="128"/>
      <c r="X3" s="58"/>
    </row>
    <row r="4" spans="1:36">
      <c r="A4" s="58"/>
      <c r="B4" s="58"/>
      <c r="C4" s="58"/>
      <c r="D4" s="58"/>
      <c r="E4" s="58"/>
      <c r="F4" s="58"/>
      <c r="G4" s="58"/>
      <c r="H4" s="58"/>
      <c r="I4" s="58"/>
      <c r="J4" s="58"/>
      <c r="K4" s="58"/>
      <c r="L4" s="58"/>
      <c r="M4" s="58"/>
      <c r="N4" s="58"/>
      <c r="O4" s="58"/>
      <c r="P4" s="58"/>
      <c r="Q4" s="58"/>
      <c r="R4" s="58"/>
      <c r="S4" s="58"/>
      <c r="T4" s="58"/>
      <c r="U4" s="58"/>
      <c r="V4" s="58"/>
      <c r="W4" s="58"/>
      <c r="X4" s="58"/>
    </row>
    <row r="5" spans="1:36" ht="51" customHeight="1">
      <c r="A5" s="58"/>
      <c r="B5" s="116" t="s">
        <v>35</v>
      </c>
      <c r="C5" s="116"/>
      <c r="D5" s="116"/>
      <c r="E5" s="116"/>
      <c r="F5" s="116"/>
      <c r="G5" s="116"/>
      <c r="H5" s="116"/>
      <c r="I5" s="116"/>
      <c r="J5" s="116"/>
      <c r="K5" s="116"/>
      <c r="L5" s="116"/>
      <c r="M5" s="116"/>
      <c r="N5" s="116"/>
      <c r="O5" s="116"/>
      <c r="P5" s="116"/>
      <c r="Q5" s="116"/>
      <c r="R5" s="116"/>
      <c r="S5" s="116"/>
      <c r="T5" s="116"/>
      <c r="U5" s="116"/>
      <c r="V5" s="116"/>
      <c r="W5" s="116"/>
      <c r="X5" s="47"/>
    </row>
    <row r="6" spans="1:36" ht="14" customHeight="1">
      <c r="A6" s="58"/>
      <c r="B6" s="113"/>
      <c r="C6" s="113"/>
      <c r="D6" s="113"/>
      <c r="E6" s="113"/>
      <c r="F6" s="113"/>
      <c r="G6" s="113"/>
      <c r="H6" s="113"/>
      <c r="I6" s="113"/>
      <c r="J6" s="113"/>
      <c r="K6" s="113"/>
      <c r="L6" s="113"/>
      <c r="M6" s="113"/>
      <c r="N6" s="113"/>
      <c r="O6" s="113"/>
      <c r="P6" s="113"/>
      <c r="Q6" s="113"/>
      <c r="R6" s="113"/>
      <c r="S6" s="113"/>
      <c r="T6" s="113"/>
      <c r="U6" s="113"/>
      <c r="V6" s="113"/>
      <c r="W6" s="113"/>
      <c r="X6" s="58"/>
    </row>
    <row r="7" spans="1:36" ht="17" thickBot="1">
      <c r="A7" s="58"/>
      <c r="B7" s="25"/>
      <c r="C7" s="25"/>
      <c r="D7" s="25"/>
      <c r="E7" s="25"/>
      <c r="F7" s="25"/>
      <c r="G7" s="25"/>
      <c r="H7" s="25"/>
      <c r="I7" s="25"/>
      <c r="J7" s="25"/>
      <c r="K7" s="25"/>
      <c r="L7" s="25"/>
      <c r="M7" s="25"/>
      <c r="N7" s="25"/>
      <c r="O7" s="25"/>
      <c r="P7" s="25"/>
      <c r="Q7" s="25"/>
      <c r="R7" s="25"/>
      <c r="S7" s="25"/>
      <c r="T7" s="25"/>
      <c r="U7" s="25"/>
      <c r="V7" s="25"/>
      <c r="W7" s="22"/>
      <c r="X7" s="58"/>
    </row>
    <row r="8" spans="1:36" ht="17" thickBot="1">
      <c r="A8" s="58"/>
      <c r="B8" s="16" t="s">
        <v>2</v>
      </c>
      <c r="C8" s="16"/>
      <c r="D8" s="16"/>
      <c r="E8" s="28" t="s">
        <v>12</v>
      </c>
      <c r="F8" s="28"/>
      <c r="G8" s="28"/>
      <c r="H8" s="28"/>
      <c r="I8" s="29"/>
      <c r="J8" s="24">
        <v>1200</v>
      </c>
      <c r="K8" s="17"/>
      <c r="L8" s="8" t="s">
        <v>3</v>
      </c>
      <c r="M8" s="8"/>
      <c r="N8" s="8"/>
      <c r="O8" s="8"/>
      <c r="P8" s="12">
        <v>1</v>
      </c>
      <c r="Q8" s="22"/>
      <c r="R8" s="9" t="s">
        <v>4</v>
      </c>
      <c r="S8" s="9"/>
      <c r="T8" s="9"/>
      <c r="U8" s="9"/>
      <c r="V8" s="12">
        <v>2</v>
      </c>
      <c r="W8" s="22"/>
      <c r="X8" s="58"/>
    </row>
    <row r="9" spans="1:36" ht="17" thickBot="1">
      <c r="A9" s="58"/>
      <c r="B9" s="16"/>
      <c r="C9" s="16"/>
      <c r="D9" s="16"/>
      <c r="E9" s="14" t="s">
        <v>11</v>
      </c>
      <c r="F9" s="14"/>
      <c r="G9" s="14"/>
      <c r="H9" s="14"/>
      <c r="I9" s="15"/>
      <c r="J9" s="24">
        <v>7</v>
      </c>
      <c r="K9" s="17"/>
      <c r="L9" s="26" t="s">
        <v>34</v>
      </c>
      <c r="M9" s="26"/>
      <c r="N9" s="26"/>
      <c r="O9" s="26"/>
      <c r="P9" s="27">
        <f>J8-(J8*P8/100)</f>
        <v>1188</v>
      </c>
      <c r="Q9" s="27"/>
      <c r="R9" s="26" t="s">
        <v>34</v>
      </c>
      <c r="S9" s="26"/>
      <c r="T9" s="26"/>
      <c r="U9" s="26"/>
      <c r="V9" s="27">
        <f>J8-(J8*V8/100)</f>
        <v>1176</v>
      </c>
      <c r="W9" s="22"/>
      <c r="X9" s="58"/>
    </row>
    <row r="10" spans="1:36">
      <c r="A10" s="58"/>
      <c r="B10" s="18"/>
      <c r="C10" s="18"/>
      <c r="D10" s="18"/>
      <c r="E10" s="13"/>
      <c r="F10" s="13"/>
      <c r="G10" s="13"/>
      <c r="H10" s="13"/>
      <c r="I10" s="19"/>
      <c r="J10" s="20"/>
      <c r="K10" s="17"/>
      <c r="L10" s="23"/>
      <c r="M10" s="23"/>
      <c r="N10" s="23"/>
      <c r="O10" s="23"/>
      <c r="P10" s="21"/>
      <c r="Q10" s="22"/>
      <c r="R10" s="23"/>
      <c r="S10" s="23"/>
      <c r="T10" s="23"/>
      <c r="U10" s="23"/>
      <c r="V10" s="21"/>
      <c r="W10" s="22"/>
      <c r="X10" s="58"/>
    </row>
    <row r="11" spans="1:36">
      <c r="A11" s="58"/>
      <c r="B11" s="114"/>
      <c r="C11" s="114"/>
      <c r="D11" s="114"/>
      <c r="E11" s="114"/>
      <c r="F11" s="114"/>
      <c r="G11" s="114"/>
      <c r="H11" s="114"/>
      <c r="I11" s="114"/>
      <c r="J11" s="114"/>
      <c r="K11" s="114"/>
      <c r="L11" s="114"/>
      <c r="M11" s="114"/>
      <c r="N11" s="114"/>
      <c r="O11" s="114"/>
      <c r="P11" s="114"/>
      <c r="Q11" s="114"/>
      <c r="R11" s="114"/>
      <c r="S11" s="114"/>
      <c r="T11" s="114"/>
      <c r="U11" s="114"/>
      <c r="V11" s="114"/>
      <c r="W11" s="58"/>
      <c r="X11" s="58"/>
    </row>
    <row r="12" spans="1:36" ht="17" thickBot="1">
      <c r="A12" s="58"/>
      <c r="B12" s="114"/>
      <c r="C12" s="114"/>
      <c r="D12" s="114"/>
      <c r="E12" s="114"/>
      <c r="F12" s="114"/>
      <c r="G12" s="114"/>
      <c r="H12" s="114"/>
      <c r="I12" s="114"/>
      <c r="J12" s="114"/>
      <c r="K12" s="114"/>
      <c r="L12" s="114"/>
      <c r="M12" s="114"/>
      <c r="N12" s="114"/>
      <c r="O12" s="114"/>
      <c r="P12" s="114"/>
      <c r="Q12" s="114"/>
      <c r="R12" s="114"/>
      <c r="S12" s="114"/>
      <c r="T12" s="114"/>
      <c r="U12" s="114"/>
      <c r="V12" s="114"/>
      <c r="W12" s="58"/>
      <c r="X12" s="58"/>
    </row>
    <row r="13" spans="1:36" s="59" customFormat="1" ht="22" customHeight="1">
      <c r="A13" s="117"/>
      <c r="B13" s="78" t="s">
        <v>19</v>
      </c>
      <c r="C13" s="79"/>
      <c r="D13" s="79"/>
      <c r="E13" s="79"/>
      <c r="F13" s="79"/>
      <c r="G13" s="79"/>
      <c r="H13" s="79"/>
      <c r="I13" s="79"/>
      <c r="J13" s="79"/>
      <c r="K13" s="79"/>
      <c r="L13" s="79"/>
      <c r="M13" s="79"/>
      <c r="N13" s="79"/>
      <c r="O13" s="79"/>
      <c r="P13" s="79"/>
      <c r="Q13" s="79"/>
      <c r="R13" s="79"/>
      <c r="S13" s="79"/>
      <c r="T13" s="79"/>
      <c r="U13" s="79"/>
      <c r="V13" s="79"/>
      <c r="W13" s="80"/>
      <c r="X13" s="117"/>
    </row>
    <row r="14" spans="1:36" s="39" customFormat="1" ht="11" customHeight="1">
      <c r="A14" s="58"/>
      <c r="B14" s="81"/>
      <c r="C14" s="53"/>
      <c r="D14" s="53"/>
      <c r="E14" s="53"/>
      <c r="F14" s="53"/>
      <c r="G14" s="53"/>
      <c r="H14" s="53"/>
      <c r="I14" s="53"/>
      <c r="J14" s="53"/>
      <c r="K14" s="53"/>
      <c r="L14" s="53"/>
      <c r="M14" s="53"/>
      <c r="N14" s="53"/>
      <c r="O14" s="53"/>
      <c r="P14" s="53"/>
      <c r="Q14" s="53"/>
      <c r="R14" s="53"/>
      <c r="S14" s="53"/>
      <c r="T14" s="53"/>
      <c r="U14" s="53"/>
      <c r="V14" s="53"/>
      <c r="W14" s="82"/>
      <c r="X14" s="58"/>
    </row>
    <row r="15" spans="1:36" ht="24" customHeight="1">
      <c r="A15" s="58"/>
      <c r="B15" s="83"/>
      <c r="C15" s="54"/>
      <c r="D15" s="54"/>
      <c r="E15" s="77" t="s">
        <v>25</v>
      </c>
      <c r="F15" s="77"/>
      <c r="G15" s="77"/>
      <c r="H15" s="77"/>
      <c r="I15" s="77"/>
      <c r="J15" s="77"/>
      <c r="K15" s="77"/>
      <c r="L15" s="77"/>
      <c r="M15" s="77"/>
      <c r="N15" s="77"/>
      <c r="O15" s="77"/>
      <c r="P15" s="77"/>
      <c r="Q15" s="77"/>
      <c r="R15" s="77"/>
      <c r="S15" s="77"/>
      <c r="T15" s="77"/>
      <c r="U15" s="77"/>
      <c r="V15" s="77"/>
      <c r="W15" s="84"/>
      <c r="X15" s="120"/>
      <c r="Y15" s="3"/>
      <c r="Z15" s="3"/>
      <c r="AA15" s="3"/>
      <c r="AB15" s="3"/>
      <c r="AC15" s="3"/>
      <c r="AD15" s="3"/>
      <c r="AE15" s="3"/>
      <c r="AF15" s="3"/>
      <c r="AG15" s="3"/>
      <c r="AH15" s="3"/>
      <c r="AI15" s="3"/>
      <c r="AJ15" s="3"/>
    </row>
    <row r="16" spans="1:36" ht="28" customHeight="1">
      <c r="A16" s="58"/>
      <c r="B16" s="85" t="s">
        <v>22</v>
      </c>
      <c r="C16" s="4" t="s">
        <v>0</v>
      </c>
      <c r="D16" s="4" t="s">
        <v>1</v>
      </c>
      <c r="E16" s="5">
        <v>0</v>
      </c>
      <c r="F16" s="5">
        <v>0.25</v>
      </c>
      <c r="G16" s="5">
        <f>E16+0.5</f>
        <v>0.5</v>
      </c>
      <c r="H16" s="5">
        <f t="shared" ref="H16:I16" si="0">G16+0.5</f>
        <v>1</v>
      </c>
      <c r="I16" s="5">
        <f t="shared" si="0"/>
        <v>1.5</v>
      </c>
      <c r="J16" s="5">
        <f>I16+0.5</f>
        <v>2</v>
      </c>
      <c r="K16" s="5">
        <f>J16+1</f>
        <v>3</v>
      </c>
      <c r="L16" s="5">
        <f t="shared" ref="L16:O16" si="1">K16+1</f>
        <v>4</v>
      </c>
      <c r="M16" s="5">
        <f t="shared" si="1"/>
        <v>5</v>
      </c>
      <c r="N16" s="5">
        <f t="shared" si="1"/>
        <v>6</v>
      </c>
      <c r="O16" s="5">
        <f t="shared" si="1"/>
        <v>7</v>
      </c>
      <c r="P16" s="5">
        <f>O16+1</f>
        <v>8</v>
      </c>
      <c r="Q16" s="5">
        <f>P16+1</f>
        <v>9</v>
      </c>
      <c r="R16" s="5">
        <f t="shared" ref="R16" si="2">Q16+1</f>
        <v>10</v>
      </c>
      <c r="S16" s="5">
        <f>R16+2.5</f>
        <v>12.5</v>
      </c>
      <c r="T16" s="5">
        <f>S16+2.5</f>
        <v>15</v>
      </c>
      <c r="U16" s="5">
        <f>T16+2.5</f>
        <v>17.5</v>
      </c>
      <c r="V16" s="5">
        <f>U16+2.5</f>
        <v>20</v>
      </c>
      <c r="W16" s="86">
        <v>30</v>
      </c>
      <c r="X16" s="108"/>
      <c r="Y16" s="1"/>
      <c r="Z16" s="1"/>
      <c r="AA16" s="1"/>
      <c r="AB16" s="1"/>
      <c r="AC16" s="1"/>
      <c r="AD16" s="1"/>
      <c r="AE16" s="1"/>
      <c r="AF16" s="1"/>
      <c r="AG16" s="1"/>
      <c r="AH16" s="1"/>
      <c r="AI16" s="1"/>
      <c r="AJ16" s="1"/>
    </row>
    <row r="17" spans="1:36" ht="16" customHeight="1">
      <c r="A17" s="58"/>
      <c r="B17" s="85"/>
      <c r="C17" s="6">
        <f t="shared" ref="C17:C29" si="3">$J$8*(0.01)*D17</f>
        <v>12</v>
      </c>
      <c r="D17" s="60">
        <v>1</v>
      </c>
      <c r="E17" s="64">
        <f>ROUNDDOWN((((60*$J$9)*($J$8/(($J$9*60)+(($J$8*(0.01*$D17)*E$16)/60)))/$J$8)*100), 1)</f>
        <v>100</v>
      </c>
      <c r="F17" s="7">
        <f>ROUNDDOWN((((60*$J$9)*($J$8/(($J$9*60)+(($J$8*(0.01*$D17)*F$16)/60)))/$J$8)*100), 1)</f>
        <v>99.9</v>
      </c>
      <c r="G17" s="7">
        <f>ROUNDDOWN((((60*$J$9)*($J$8/(($J$9*60)+(($J$8*(0.01*$D17)*G$16)/60)))/$J$8)*100), 1)</f>
        <v>99.9</v>
      </c>
      <c r="H17" s="65">
        <f>ROUNDDOWN((((60*$J$9)*($J$8/(($J$9*60)+(($J$8*(0.01*$D17)*H$16)/60)))/$J$8)*100), 1)</f>
        <v>99.9</v>
      </c>
      <c r="I17" s="61">
        <f>ROUNDDOWN((((60*$J$9)*($J$8/(($J$9*60)+(($J$8*(0.01*$D17)*I$16)/60)))/$J$8)*100), 1)</f>
        <v>99.9</v>
      </c>
      <c r="J17" s="62">
        <f>ROUNDDOWN((((60*$J$9)*($J$8/(($J$9*60)+(($J$8*(0.01*$D17)*J$16)/60)))/$J$8)*100), 1)</f>
        <v>99.9</v>
      </c>
      <c r="K17" s="70">
        <f>ROUNDDOWN((((60*$J$9)*($J$8/(($J$9*60)+(($J$8*(0.01*$D17)*K$16)/60)))/$J$8)*100), 1)</f>
        <v>99.8</v>
      </c>
      <c r="L17" s="64">
        <f>ROUNDDOWN((((60*$J$9)*($J$8/(($J$9*60)+(($J$8*(0.01*$D17)*L$16)/60)))/$J$8)*100), 1)</f>
        <v>99.8</v>
      </c>
      <c r="M17" s="7">
        <f>ROUNDDOWN((((60*$J$9)*($J$8/(($J$9*60)+(($J$8*(0.01*$D17)*M$16)/60)))/$J$8)*100), 1)</f>
        <v>99.7</v>
      </c>
      <c r="N17" s="7">
        <f>ROUNDDOWN((((60*$J$9)*($J$8/(($J$9*60)+(($J$8*(0.01*$D17)*N$16)/60)))/$J$8)*100), 1)</f>
        <v>99.7</v>
      </c>
      <c r="O17" s="7">
        <f>ROUNDDOWN((((60*$J$9)*($J$8/(($J$9*60)+(($J$8*(0.01*$D17)*O$16)/60)))/$J$8)*100), 1)</f>
        <v>99.6</v>
      </c>
      <c r="P17" s="7">
        <f>ROUNDDOWN((((60*$J$9)*($J$8/(($J$9*60)+(($J$8*(0.01*$D17)*P$16)/60)))/$J$8)*100), 1)</f>
        <v>99.6</v>
      </c>
      <c r="Q17" s="7">
        <f>ROUNDDOWN((((60*$J$9)*($J$8/(($J$9*60)+(($J$8*(0.01*$D17)*Q$16)/60)))/$J$8)*100), 1)</f>
        <v>99.5</v>
      </c>
      <c r="R17" s="7">
        <f>ROUNDDOWN((((60*$J$9)*($J$8/(($J$9*60)+(($J$8*(0.01*$D17)*R$16)/60)))/$J$8)*100), 1)</f>
        <v>99.5</v>
      </c>
      <c r="S17" s="65">
        <f>ROUNDDOWN((((60*$J$9)*($J$8/(($J$9*60)+(($J$8*(0.01*$D17)*S$16)/60)))/$J$8)*100), 1)</f>
        <v>99.4</v>
      </c>
      <c r="T17" s="64">
        <f>ROUNDDOWN((((60*$J$9)*($J$8/(($J$9*60)+(($J$8*(0.01*$D17)*T$16)/60)))/$J$8)*100), 1)</f>
        <v>99.2</v>
      </c>
      <c r="U17" s="7">
        <f>ROUNDDOWN((((60*$J$9)*($J$8/(($J$9*60)+(($J$8*(0.01*$D17)*U$16)/60)))/$J$8)*100), 1)</f>
        <v>99.1</v>
      </c>
      <c r="V17" s="7">
        <f>ROUNDDOWN((((60*$J$9)*($J$8/(($J$9*60)+(($J$8*(0.01*$D17)*V$16)/60)))/$J$8)*100), 1)</f>
        <v>99</v>
      </c>
      <c r="W17" s="87">
        <f>ROUNDDOWN((((60*$J$9)*($J$8/(($J$9*60)+(($J$8*(0.01*$D17)*W$16)/60)))/$J$8)*100), 1)</f>
        <v>98.5</v>
      </c>
      <c r="X17" s="108"/>
      <c r="Y17" s="1"/>
      <c r="Z17" s="1"/>
      <c r="AA17" s="1"/>
      <c r="AB17" s="1"/>
      <c r="AC17" s="1"/>
      <c r="AD17" s="1"/>
      <c r="AE17" s="1"/>
      <c r="AF17" s="1"/>
      <c r="AG17" s="1"/>
      <c r="AH17" s="1"/>
      <c r="AI17" s="1"/>
      <c r="AJ17" s="1"/>
    </row>
    <row r="18" spans="1:36">
      <c r="A18" s="58"/>
      <c r="B18" s="85"/>
      <c r="C18" s="6">
        <f t="shared" si="3"/>
        <v>24</v>
      </c>
      <c r="D18" s="60">
        <f>D17+1</f>
        <v>2</v>
      </c>
      <c r="E18" s="64">
        <f>ROUNDDOWN((((60*$J$9)*($J$8/(($J$9*60)+(($J$8*(0.01*$D18)*E$16)/60)))/$J$8)*100), 1)</f>
        <v>100</v>
      </c>
      <c r="F18" s="7">
        <f>ROUNDDOWN((((60*$J$9)*($J$8/(($J$9*60)+(($J$8*(0.01*$D18)*F$16)/60)))/$J$8)*100), 1)</f>
        <v>99.9</v>
      </c>
      <c r="G18" s="7">
        <f>ROUNDDOWN((((60*$J$9)*($J$8/(($J$9*60)+(($J$8*(0.01*$D18)*G$16)/60)))/$J$8)*100), 1)</f>
        <v>99.9</v>
      </c>
      <c r="H18" s="65">
        <f>ROUNDDOWN((((60*$J$9)*($J$8/(($J$9*60)+(($J$8*(0.01*$D18)*H$16)/60)))/$J$8)*100), 1)</f>
        <v>99.9</v>
      </c>
      <c r="I18" s="61">
        <f>ROUNDDOWN((((60*$J$9)*($J$8/(($J$9*60)+(($J$8*(0.01*$D18)*I$16)/60)))/$J$8)*100), 1)</f>
        <v>99.8</v>
      </c>
      <c r="J18" s="62">
        <f>ROUNDDOWN((((60*$J$9)*($J$8/(($J$9*60)+(($J$8*(0.01*$D18)*J$16)/60)))/$J$8)*100), 1)</f>
        <v>99.8</v>
      </c>
      <c r="K18" s="70">
        <f>ROUNDDOWN((((60*$J$9)*($J$8/(($J$9*60)+(($J$8*(0.01*$D18)*K$16)/60)))/$J$8)*100), 1)</f>
        <v>99.7</v>
      </c>
      <c r="L18" s="64">
        <f>ROUNDDOWN((((60*$J$9)*($J$8/(($J$9*60)+(($J$8*(0.01*$D18)*L$16)/60)))/$J$8)*100), 1)</f>
        <v>99.6</v>
      </c>
      <c r="M18" s="7">
        <f>ROUNDDOWN((((60*$J$9)*($J$8/(($J$9*60)+(($J$8*(0.01*$D18)*M$16)/60)))/$J$8)*100), 1)</f>
        <v>99.5</v>
      </c>
      <c r="N18" s="7">
        <f>ROUNDDOWN((((60*$J$9)*($J$8/(($J$9*60)+(($J$8*(0.01*$D18)*N$16)/60)))/$J$8)*100), 1)</f>
        <v>99.4</v>
      </c>
      <c r="O18" s="7">
        <f>ROUNDDOWN((((60*$J$9)*($J$8/(($J$9*60)+(($J$8*(0.01*$D18)*O$16)/60)))/$J$8)*100), 1)</f>
        <v>99.3</v>
      </c>
      <c r="P18" s="7">
        <f>ROUNDDOWN((((60*$J$9)*($J$8/(($J$9*60)+(($J$8*(0.01*$D18)*P$16)/60)))/$J$8)*100), 1)</f>
        <v>99.2</v>
      </c>
      <c r="Q18" s="7">
        <f>ROUNDDOWN((((60*$J$9)*($J$8/(($J$9*60)+(($J$8*(0.01*$D18)*Q$16)/60)))/$J$8)*100), 1)</f>
        <v>99.1</v>
      </c>
      <c r="R18" s="7">
        <f>ROUNDDOWN((((60*$J$9)*($J$8/(($J$9*60)+(($J$8*(0.01*$D18)*R$16)/60)))/$J$8)*100), 1)</f>
        <v>99</v>
      </c>
      <c r="S18" s="65">
        <f>ROUNDDOWN((((60*$J$9)*($J$8/(($J$9*60)+(($J$8*(0.01*$D18)*S$16)/60)))/$J$8)*100), 1)</f>
        <v>98.8</v>
      </c>
      <c r="T18" s="64">
        <f>ROUNDDOWN((((60*$J$9)*($J$8/(($J$9*60)+(($J$8*(0.01*$D18)*T$16)/60)))/$J$8)*100), 1)</f>
        <v>98.5</v>
      </c>
      <c r="U18" s="7">
        <f>ROUNDDOWN((((60*$J$9)*($J$8/(($J$9*60)+(($J$8*(0.01*$D18)*U$16)/60)))/$J$8)*100), 1)</f>
        <v>98.3</v>
      </c>
      <c r="V18" s="7">
        <f>ROUNDDOWN((((60*$J$9)*($J$8/(($J$9*60)+(($J$8*(0.01*$D18)*V$16)/60)))/$J$8)*100), 1)</f>
        <v>98.1</v>
      </c>
      <c r="W18" s="87">
        <f>ROUNDDOWN((((60*$J$9)*($J$8/(($J$9*60)+(($J$8*(0.01*$D18)*W$16)/60)))/$J$8)*100), 1)</f>
        <v>97.2</v>
      </c>
      <c r="X18" s="108"/>
      <c r="Y18" s="1"/>
      <c r="Z18" s="1"/>
      <c r="AA18" s="1"/>
      <c r="AB18" s="1"/>
      <c r="AC18" s="1"/>
      <c r="AD18" s="1"/>
      <c r="AE18" s="1"/>
      <c r="AF18" s="1"/>
      <c r="AG18" s="1"/>
      <c r="AH18" s="1"/>
      <c r="AI18" s="1"/>
      <c r="AJ18" s="1"/>
    </row>
    <row r="19" spans="1:36">
      <c r="A19" s="58"/>
      <c r="B19" s="85"/>
      <c r="C19" s="6">
        <f t="shared" si="3"/>
        <v>36</v>
      </c>
      <c r="D19" s="60">
        <f t="shared" ref="D19:D21" si="4">D18+1</f>
        <v>3</v>
      </c>
      <c r="E19" s="64">
        <f>ROUNDDOWN((((60*$J$9)*($J$8/(($J$9*60)+(($J$8*(0.01*$D19)*E$16)/60)))/$J$8)*100), 1)</f>
        <v>100</v>
      </c>
      <c r="F19" s="7">
        <f>ROUNDDOWN((((60*$J$9)*($J$8/(($J$9*60)+(($J$8*(0.01*$D19)*F$16)/60)))/$J$8)*100), 1)</f>
        <v>99.9</v>
      </c>
      <c r="G19" s="7">
        <f>ROUNDDOWN((((60*$J$9)*($J$8/(($J$9*60)+(($J$8*(0.01*$D19)*G$16)/60)))/$J$8)*100), 1)</f>
        <v>99.9</v>
      </c>
      <c r="H19" s="65">
        <f>ROUNDDOWN((((60*$J$9)*($J$8/(($J$9*60)+(($J$8*(0.01*$D19)*H$16)/60)))/$J$8)*100), 1)</f>
        <v>99.8</v>
      </c>
      <c r="I19" s="61">
        <f>ROUNDDOWN((((60*$J$9)*($J$8/(($J$9*60)+(($J$8*(0.01*$D19)*I$16)/60)))/$J$8)*100), 1)</f>
        <v>99.7</v>
      </c>
      <c r="J19" s="62">
        <f>ROUNDDOWN((((60*$J$9)*($J$8/(($J$9*60)+(($J$8*(0.01*$D19)*J$16)/60)))/$J$8)*100), 1)</f>
        <v>99.7</v>
      </c>
      <c r="K19" s="70">
        <f>ROUNDDOWN((((60*$J$9)*($J$8/(($J$9*60)+(($J$8*(0.01*$D19)*K$16)/60)))/$J$8)*100), 1)</f>
        <v>99.5</v>
      </c>
      <c r="L19" s="64">
        <f>ROUNDDOWN((((60*$J$9)*($J$8/(($J$9*60)+(($J$8*(0.01*$D19)*L$16)/60)))/$J$8)*100), 1)</f>
        <v>99.4</v>
      </c>
      <c r="M19" s="7">
        <f>ROUNDDOWN((((60*$J$9)*($J$8/(($J$9*60)+(($J$8*(0.01*$D19)*M$16)/60)))/$J$8)*100), 1)</f>
        <v>99.2</v>
      </c>
      <c r="N19" s="7">
        <f>ROUNDDOWN((((60*$J$9)*($J$8/(($J$9*60)+(($J$8*(0.01*$D19)*N$16)/60)))/$J$8)*100), 1)</f>
        <v>99.1</v>
      </c>
      <c r="O19" s="7">
        <f>ROUNDDOWN((((60*$J$9)*($J$8/(($J$9*60)+(($J$8*(0.01*$D19)*O$16)/60)))/$J$8)*100), 1)</f>
        <v>99</v>
      </c>
      <c r="P19" s="7">
        <f>ROUNDDOWN((((60*$J$9)*($J$8/(($J$9*60)+(($J$8*(0.01*$D19)*P$16)/60)))/$J$8)*100), 1)</f>
        <v>98.8</v>
      </c>
      <c r="Q19" s="7">
        <f>ROUNDDOWN((((60*$J$9)*($J$8/(($J$9*60)+(($J$8*(0.01*$D19)*Q$16)/60)))/$J$8)*100), 1)</f>
        <v>98.7</v>
      </c>
      <c r="R19" s="7">
        <f>ROUNDDOWN((((60*$J$9)*($J$8/(($J$9*60)+(($J$8*(0.01*$D19)*R$16)/60)))/$J$8)*100), 1)</f>
        <v>98.5</v>
      </c>
      <c r="S19" s="65">
        <f>ROUNDDOWN((((60*$J$9)*($J$8/(($J$9*60)+(($J$8*(0.01*$D19)*S$16)/60)))/$J$8)*100), 1)</f>
        <v>98.2</v>
      </c>
      <c r="T19" s="64">
        <f>ROUNDDOWN((((60*$J$9)*($J$8/(($J$9*60)+(($J$8*(0.01*$D19)*T$16)/60)))/$J$8)*100), 1)</f>
        <v>97.9</v>
      </c>
      <c r="U19" s="7">
        <f>ROUNDDOWN((((60*$J$9)*($J$8/(($J$9*60)+(($J$8*(0.01*$D19)*U$16)/60)))/$J$8)*100), 1)</f>
        <v>97.5</v>
      </c>
      <c r="V19" s="7">
        <f>ROUNDDOWN((((60*$J$9)*($J$8/(($J$9*60)+(($J$8*(0.01*$D19)*V$16)/60)))/$J$8)*100), 1)</f>
        <v>97.2</v>
      </c>
      <c r="W19" s="87">
        <f>ROUNDDOWN((((60*$J$9)*($J$8/(($J$9*60)+(($J$8*(0.01*$D19)*W$16)/60)))/$J$8)*100), 1)</f>
        <v>95.8</v>
      </c>
      <c r="X19" s="108"/>
      <c r="Y19" s="1"/>
      <c r="Z19" s="1"/>
      <c r="AA19" s="1"/>
      <c r="AB19" s="1"/>
      <c r="AC19" s="1"/>
      <c r="AD19" s="1"/>
      <c r="AE19" s="1"/>
      <c r="AF19" s="1"/>
      <c r="AG19" s="1"/>
      <c r="AH19" s="1"/>
      <c r="AI19" s="1"/>
      <c r="AJ19" s="1"/>
    </row>
    <row r="20" spans="1:36">
      <c r="A20" s="58"/>
      <c r="B20" s="85"/>
      <c r="C20" s="6">
        <f t="shared" si="3"/>
        <v>48</v>
      </c>
      <c r="D20" s="60">
        <f t="shared" si="4"/>
        <v>4</v>
      </c>
      <c r="E20" s="64">
        <f>ROUNDDOWN((((60*$J$9)*($J$8/(($J$9*60)+(($J$8*(0.01*$D20)*E$16)/60)))/$J$8)*100), 1)</f>
        <v>100</v>
      </c>
      <c r="F20" s="7">
        <f>ROUNDDOWN((((60*$J$9)*($J$8/(($J$9*60)+(($J$8*(0.01*$D20)*F$16)/60)))/$J$8)*100), 1)</f>
        <v>99.9</v>
      </c>
      <c r="G20" s="7">
        <f>ROUNDDOWN((((60*$J$9)*($J$8/(($J$9*60)+(($J$8*(0.01*$D20)*G$16)/60)))/$J$8)*100), 1)</f>
        <v>99.9</v>
      </c>
      <c r="H20" s="65">
        <f>ROUNDDOWN((((60*$J$9)*($J$8/(($J$9*60)+(($J$8*(0.01*$D20)*H$16)/60)))/$J$8)*100), 1)</f>
        <v>99.8</v>
      </c>
      <c r="I20" s="61">
        <f>ROUNDDOWN((((60*$J$9)*($J$8/(($J$9*60)+(($J$8*(0.01*$D20)*I$16)/60)))/$J$8)*100), 1)</f>
        <v>99.7</v>
      </c>
      <c r="J20" s="62">
        <f>ROUNDDOWN((((60*$J$9)*($J$8/(($J$9*60)+(($J$8*(0.01*$D20)*J$16)/60)))/$J$8)*100), 1)</f>
        <v>99.6</v>
      </c>
      <c r="K20" s="70">
        <f>ROUNDDOWN((((60*$J$9)*($J$8/(($J$9*60)+(($J$8*(0.01*$D20)*K$16)/60)))/$J$8)*100), 1)</f>
        <v>99.4</v>
      </c>
      <c r="L20" s="64">
        <f>ROUNDDOWN((((60*$J$9)*($J$8/(($J$9*60)+(($J$8*(0.01*$D20)*L$16)/60)))/$J$8)*100), 1)</f>
        <v>99.2</v>
      </c>
      <c r="M20" s="7">
        <f>ROUNDDOWN((((60*$J$9)*($J$8/(($J$9*60)+(($J$8*(0.01*$D20)*M$16)/60)))/$J$8)*100), 1)</f>
        <v>99</v>
      </c>
      <c r="N20" s="7">
        <f>ROUNDDOWN((((60*$J$9)*($J$8/(($J$9*60)+(($J$8*(0.01*$D20)*N$16)/60)))/$J$8)*100), 1)</f>
        <v>98.8</v>
      </c>
      <c r="O20" s="7">
        <f>ROUNDDOWN((((60*$J$9)*($J$8/(($J$9*60)+(($J$8*(0.01*$D20)*O$16)/60)))/$J$8)*100), 1)</f>
        <v>98.6</v>
      </c>
      <c r="P20" s="7">
        <f>ROUNDDOWN((((60*$J$9)*($J$8/(($J$9*60)+(($J$8*(0.01*$D20)*P$16)/60)))/$J$8)*100), 1)</f>
        <v>98.4</v>
      </c>
      <c r="Q20" s="7">
        <f>ROUNDDOWN((((60*$J$9)*($J$8/(($J$9*60)+(($J$8*(0.01*$D20)*Q$16)/60)))/$J$8)*100), 1)</f>
        <v>98.3</v>
      </c>
      <c r="R20" s="7">
        <f>ROUNDDOWN((((60*$J$9)*($J$8/(($J$9*60)+(($J$8*(0.01*$D20)*R$16)/60)))/$J$8)*100), 1)</f>
        <v>98.1</v>
      </c>
      <c r="S20" s="65">
        <f>ROUNDDOWN((((60*$J$9)*($J$8/(($J$9*60)+(($J$8*(0.01*$D20)*S$16)/60)))/$J$8)*100), 1)</f>
        <v>97.6</v>
      </c>
      <c r="T20" s="64">
        <f>ROUNDDOWN((((60*$J$9)*($J$8/(($J$9*60)+(($J$8*(0.01*$D20)*T$16)/60)))/$J$8)*100), 1)</f>
        <v>97.2</v>
      </c>
      <c r="U20" s="7">
        <f>ROUNDDOWN((((60*$J$9)*($J$8/(($J$9*60)+(($J$8*(0.01*$D20)*U$16)/60)))/$J$8)*100), 1)</f>
        <v>96.7</v>
      </c>
      <c r="V20" s="7">
        <f>ROUNDDOWN((((60*$J$9)*($J$8/(($J$9*60)+(($J$8*(0.01*$D20)*V$16)/60)))/$J$8)*100), 1)</f>
        <v>96.3</v>
      </c>
      <c r="W20" s="87">
        <f>ROUNDDOWN((((60*$J$9)*($J$8/(($J$9*60)+(($J$8*(0.01*$D20)*W$16)/60)))/$J$8)*100), 1)</f>
        <v>94.5</v>
      </c>
      <c r="X20" s="108"/>
      <c r="Y20" s="1"/>
      <c r="Z20" s="1"/>
      <c r="AA20" s="1"/>
      <c r="AB20" s="1"/>
      <c r="AC20" s="1"/>
      <c r="AD20" s="1"/>
      <c r="AE20" s="1"/>
      <c r="AF20" s="1"/>
      <c r="AG20" s="1"/>
      <c r="AH20" s="1"/>
      <c r="AI20" s="1"/>
      <c r="AJ20" s="1"/>
    </row>
    <row r="21" spans="1:36">
      <c r="A21" s="58"/>
      <c r="B21" s="85"/>
      <c r="C21" s="6">
        <f t="shared" si="3"/>
        <v>60</v>
      </c>
      <c r="D21" s="60">
        <f t="shared" si="4"/>
        <v>5</v>
      </c>
      <c r="E21" s="64">
        <f>ROUNDDOWN((((60*$J$9)*($J$8/(($J$9*60)+(($J$8*(0.01*$D21)*E$16)/60)))/$J$8)*100), 1)</f>
        <v>100</v>
      </c>
      <c r="F21" s="7">
        <f>ROUNDDOWN((((60*$J$9)*($J$8/(($J$9*60)+(($J$8*(0.01*$D21)*F$16)/60)))/$J$8)*100), 1)</f>
        <v>99.9</v>
      </c>
      <c r="G21" s="7">
        <f>ROUNDDOWN((((60*$J$9)*($J$8/(($J$9*60)+(($J$8*(0.01*$D21)*G$16)/60)))/$J$8)*100), 1)</f>
        <v>99.8</v>
      </c>
      <c r="H21" s="65">
        <f>ROUNDDOWN((((60*$J$9)*($J$8/(($J$9*60)+(($J$8*(0.01*$D21)*H$16)/60)))/$J$8)*100), 1)</f>
        <v>99.7</v>
      </c>
      <c r="I21" s="61">
        <f>ROUNDDOWN((((60*$J$9)*($J$8/(($J$9*60)+(($J$8*(0.01*$D21)*I$16)/60)))/$J$8)*100), 1)</f>
        <v>99.6</v>
      </c>
      <c r="J21" s="62">
        <f>ROUNDDOWN((((60*$J$9)*($J$8/(($J$9*60)+(($J$8*(0.01*$D21)*J$16)/60)))/$J$8)*100), 1)</f>
        <v>99.5</v>
      </c>
      <c r="K21" s="70">
        <f>ROUNDDOWN((((60*$J$9)*($J$8/(($J$9*60)+(($J$8*(0.01*$D21)*K$16)/60)))/$J$8)*100), 1)</f>
        <v>99.2</v>
      </c>
      <c r="L21" s="64">
        <f>ROUNDDOWN((((60*$J$9)*($J$8/(($J$9*60)+(($J$8*(0.01*$D21)*L$16)/60)))/$J$8)*100), 1)</f>
        <v>99</v>
      </c>
      <c r="M21" s="7">
        <f>ROUNDDOWN((((60*$J$9)*($J$8/(($J$9*60)+(($J$8*(0.01*$D21)*M$16)/60)))/$J$8)*100), 1)</f>
        <v>98.8</v>
      </c>
      <c r="N21" s="7">
        <f>ROUNDDOWN((((60*$J$9)*($J$8/(($J$9*60)+(($J$8*(0.01*$D21)*N$16)/60)))/$J$8)*100), 1)</f>
        <v>98.5</v>
      </c>
      <c r="O21" s="7">
        <f>ROUNDDOWN((((60*$J$9)*($J$8/(($J$9*60)+(($J$8*(0.01*$D21)*O$16)/60)))/$J$8)*100), 1)</f>
        <v>98.3</v>
      </c>
      <c r="P21" s="7">
        <f>ROUNDDOWN((((60*$J$9)*($J$8/(($J$9*60)+(($J$8*(0.01*$D21)*P$16)/60)))/$J$8)*100), 1)</f>
        <v>98.1</v>
      </c>
      <c r="Q21" s="7">
        <f>ROUNDDOWN((((60*$J$9)*($J$8/(($J$9*60)+(($J$8*(0.01*$D21)*Q$16)/60)))/$J$8)*100), 1)</f>
        <v>97.9</v>
      </c>
      <c r="R21" s="7">
        <f>ROUNDDOWN((((60*$J$9)*($J$8/(($J$9*60)+(($J$8*(0.01*$D21)*R$16)/60)))/$J$8)*100), 1)</f>
        <v>97.6</v>
      </c>
      <c r="S21" s="65">
        <f>ROUNDDOWN((((60*$J$9)*($J$8/(($J$9*60)+(($J$8*(0.01*$D21)*S$16)/60)))/$J$8)*100), 1)</f>
        <v>97.1</v>
      </c>
      <c r="T21" s="64">
        <f>ROUNDDOWN((((60*$J$9)*($J$8/(($J$9*60)+(($J$8*(0.01*$D21)*T$16)/60)))/$J$8)*100), 1)</f>
        <v>96.5</v>
      </c>
      <c r="U21" s="7">
        <f>ROUNDDOWN((((60*$J$9)*($J$8/(($J$9*60)+(($J$8*(0.01*$D21)*U$16)/60)))/$J$8)*100), 1)</f>
        <v>96</v>
      </c>
      <c r="V21" s="7">
        <f>ROUNDDOWN((((60*$J$9)*($J$8/(($J$9*60)+(($J$8*(0.01*$D21)*V$16)/60)))/$J$8)*100), 1)</f>
        <v>95.4</v>
      </c>
      <c r="W21" s="87">
        <f>ROUNDDOWN((((60*$J$9)*($J$8/(($J$9*60)+(($J$8*(0.01*$D21)*W$16)/60)))/$J$8)*100), 1)</f>
        <v>93.3</v>
      </c>
      <c r="X21" s="108"/>
      <c r="Y21" s="1"/>
      <c r="Z21" s="1"/>
      <c r="AA21" s="1"/>
      <c r="AB21" s="1"/>
      <c r="AC21" s="1"/>
      <c r="AD21" s="1"/>
      <c r="AE21" s="1"/>
      <c r="AF21" s="1"/>
      <c r="AG21" s="1"/>
      <c r="AH21" s="1"/>
      <c r="AI21" s="1"/>
      <c r="AJ21" s="1"/>
    </row>
    <row r="22" spans="1:36">
      <c r="A22" s="58"/>
      <c r="B22" s="85"/>
      <c r="C22" s="6">
        <f t="shared" si="3"/>
        <v>120</v>
      </c>
      <c r="D22" s="60">
        <f>D21+5</f>
        <v>10</v>
      </c>
      <c r="E22" s="64">
        <f>ROUNDDOWN((((60*$J$9)*($J$8/(($J$9*60)+(($J$8*(0.01*$D22)*E$16)/60)))/$J$8)*100), 1)</f>
        <v>100</v>
      </c>
      <c r="F22" s="7">
        <f>ROUNDDOWN((((60*$J$9)*($J$8/(($J$9*60)+(($J$8*(0.01*$D22)*F$16)/60)))/$J$8)*100), 1)</f>
        <v>99.8</v>
      </c>
      <c r="G22" s="7">
        <f>ROUNDDOWN((((60*$J$9)*($J$8/(($J$9*60)+(($J$8*(0.01*$D22)*G$16)/60)))/$J$8)*100), 1)</f>
        <v>99.7</v>
      </c>
      <c r="H22" s="65">
        <f>ROUNDDOWN((((60*$J$9)*($J$8/(($J$9*60)+(($J$8*(0.01*$D22)*H$16)/60)))/$J$8)*100), 1)</f>
        <v>99.5</v>
      </c>
      <c r="I22" s="61">
        <f>ROUNDDOWN((((60*$J$9)*($J$8/(($J$9*60)+(($J$8*(0.01*$D22)*I$16)/60)))/$J$8)*100), 1)</f>
        <v>99.2</v>
      </c>
      <c r="J22" s="62">
        <f>ROUNDDOWN((((60*$J$9)*($J$8/(($J$9*60)+(($J$8*(0.01*$D22)*J$16)/60)))/$J$8)*100), 1)</f>
        <v>99</v>
      </c>
      <c r="K22" s="70">
        <f>ROUNDDOWN((((60*$J$9)*($J$8/(($J$9*60)+(($J$8*(0.01*$D22)*K$16)/60)))/$J$8)*100), 1)</f>
        <v>98.5</v>
      </c>
      <c r="L22" s="64">
        <f>ROUNDDOWN((((60*$J$9)*($J$8/(($J$9*60)+(($J$8*(0.01*$D22)*L$16)/60)))/$J$8)*100), 1)</f>
        <v>98.1</v>
      </c>
      <c r="M22" s="7">
        <f>ROUNDDOWN((((60*$J$9)*($J$8/(($J$9*60)+(($J$8*(0.01*$D22)*M$16)/60)))/$J$8)*100), 1)</f>
        <v>97.6</v>
      </c>
      <c r="N22" s="7">
        <f>ROUNDDOWN((((60*$J$9)*($J$8/(($J$9*60)+(($J$8*(0.01*$D22)*N$16)/60)))/$J$8)*100), 1)</f>
        <v>97.2</v>
      </c>
      <c r="O22" s="7">
        <f>ROUNDDOWN((((60*$J$9)*($J$8/(($J$9*60)+(($J$8*(0.01*$D22)*O$16)/60)))/$J$8)*100), 1)</f>
        <v>96.7</v>
      </c>
      <c r="P22" s="7">
        <f>ROUNDDOWN((((60*$J$9)*($J$8/(($J$9*60)+(($J$8*(0.01*$D22)*P$16)/60)))/$J$8)*100), 1)</f>
        <v>96.3</v>
      </c>
      <c r="Q22" s="7">
        <f>ROUNDDOWN((((60*$J$9)*($J$8/(($J$9*60)+(($J$8*(0.01*$D22)*Q$16)/60)))/$J$8)*100), 1)</f>
        <v>95.8</v>
      </c>
      <c r="R22" s="7">
        <f>ROUNDDOWN((((60*$J$9)*($J$8/(($J$9*60)+(($J$8*(0.01*$D22)*R$16)/60)))/$J$8)*100), 1)</f>
        <v>95.4</v>
      </c>
      <c r="S22" s="65">
        <f>ROUNDDOWN((((60*$J$9)*($J$8/(($J$9*60)+(($J$8*(0.01*$D22)*S$16)/60)))/$J$8)*100), 1)</f>
        <v>94.3</v>
      </c>
      <c r="T22" s="64">
        <f>ROUNDDOWN((((60*$J$9)*($J$8/(($J$9*60)+(($J$8*(0.01*$D22)*T$16)/60)))/$J$8)*100), 1)</f>
        <v>93.3</v>
      </c>
      <c r="U22" s="7">
        <f>ROUNDDOWN((((60*$J$9)*($J$8/(($J$9*60)+(($J$8*(0.01*$D22)*U$16)/60)))/$J$8)*100), 1)</f>
        <v>92.3</v>
      </c>
      <c r="V22" s="7">
        <f>ROUNDDOWN((((60*$J$9)*($J$8/(($J$9*60)+(($J$8*(0.01*$D22)*V$16)/60)))/$J$8)*100), 1)</f>
        <v>91.3</v>
      </c>
      <c r="W22" s="87">
        <f>ROUNDDOWN((((60*$J$9)*($J$8/(($J$9*60)+(($J$8*(0.01*$D22)*W$16)/60)))/$J$8)*100), 1)</f>
        <v>87.5</v>
      </c>
      <c r="X22" s="108"/>
      <c r="Y22" s="1"/>
      <c r="Z22" s="1"/>
      <c r="AA22" s="1"/>
      <c r="AB22" s="1"/>
      <c r="AC22" s="1"/>
      <c r="AD22" s="1"/>
      <c r="AE22" s="1"/>
      <c r="AF22" s="1"/>
      <c r="AG22" s="1"/>
      <c r="AH22" s="1"/>
      <c r="AI22" s="1"/>
      <c r="AJ22" s="1"/>
    </row>
    <row r="23" spans="1:36">
      <c r="A23" s="58"/>
      <c r="B23" s="85"/>
      <c r="C23" s="6">
        <f t="shared" si="3"/>
        <v>180</v>
      </c>
      <c r="D23" s="60">
        <f t="shared" ref="D23:D25" si="5">D22+5</f>
        <v>15</v>
      </c>
      <c r="E23" s="64">
        <f>ROUNDDOWN((((60*$J$9)*($J$8/(($J$9*60)+(($J$8*(0.01*$D23)*E$16)/60)))/$J$8)*100), 1)</f>
        <v>100</v>
      </c>
      <c r="F23" s="7">
        <f>ROUNDDOWN((((60*$J$9)*($J$8/(($J$9*60)+(($J$8*(0.01*$D23)*F$16)/60)))/$J$8)*100), 1)</f>
        <v>99.8</v>
      </c>
      <c r="G23" s="7">
        <f>ROUNDDOWN((((60*$J$9)*($J$8/(($J$9*60)+(($J$8*(0.01*$D23)*G$16)/60)))/$J$8)*100), 1)</f>
        <v>99.6</v>
      </c>
      <c r="H23" s="65">
        <f>ROUNDDOWN((((60*$J$9)*($J$8/(($J$9*60)+(($J$8*(0.01*$D23)*H$16)/60)))/$J$8)*100), 1)</f>
        <v>99.2</v>
      </c>
      <c r="I23" s="61">
        <f>ROUNDDOWN((((60*$J$9)*($J$8/(($J$9*60)+(($J$8*(0.01*$D23)*I$16)/60)))/$J$8)*100), 1)</f>
        <v>98.9</v>
      </c>
      <c r="J23" s="62">
        <f>ROUNDDOWN((((60*$J$9)*($J$8/(($J$9*60)+(($J$8*(0.01*$D23)*J$16)/60)))/$J$8)*100), 1)</f>
        <v>98.5</v>
      </c>
      <c r="K23" s="70">
        <f>ROUNDDOWN((((60*$J$9)*($J$8/(($J$9*60)+(($J$8*(0.01*$D23)*K$16)/60)))/$J$8)*100), 1)</f>
        <v>97.9</v>
      </c>
      <c r="L23" s="64">
        <f>ROUNDDOWN((((60*$J$9)*($J$8/(($J$9*60)+(($J$8*(0.01*$D23)*L$16)/60)))/$J$8)*100), 1)</f>
        <v>97.2</v>
      </c>
      <c r="M23" s="7">
        <f>ROUNDDOWN((((60*$J$9)*($J$8/(($J$9*60)+(($J$8*(0.01*$D23)*M$16)/60)))/$J$8)*100), 1)</f>
        <v>96.5</v>
      </c>
      <c r="N23" s="7">
        <f>ROUNDDOWN((((60*$J$9)*($J$8/(($J$9*60)+(($J$8*(0.01*$D23)*N$16)/60)))/$J$8)*100), 1)</f>
        <v>95.8</v>
      </c>
      <c r="O23" s="7">
        <f>ROUNDDOWN((((60*$J$9)*($J$8/(($J$9*60)+(($J$8*(0.01*$D23)*O$16)/60)))/$J$8)*100), 1)</f>
        <v>95.2</v>
      </c>
      <c r="P23" s="7">
        <f>ROUNDDOWN((((60*$J$9)*($J$8/(($J$9*60)+(($J$8*(0.01*$D23)*P$16)/60)))/$J$8)*100), 1)</f>
        <v>94.5</v>
      </c>
      <c r="Q23" s="7">
        <f>ROUNDDOWN((((60*$J$9)*($J$8/(($J$9*60)+(($J$8*(0.01*$D23)*Q$16)/60)))/$J$8)*100), 1)</f>
        <v>93.9</v>
      </c>
      <c r="R23" s="7">
        <f>ROUNDDOWN((((60*$J$9)*($J$8/(($J$9*60)+(($J$8*(0.01*$D23)*R$16)/60)))/$J$8)*100), 1)</f>
        <v>93.3</v>
      </c>
      <c r="S23" s="65">
        <f>ROUNDDOWN((((60*$J$9)*($J$8/(($J$9*60)+(($J$8*(0.01*$D23)*S$16)/60)))/$J$8)*100), 1)</f>
        <v>91.8</v>
      </c>
      <c r="T23" s="64">
        <f>ROUNDDOWN((((60*$J$9)*($J$8/(($J$9*60)+(($J$8*(0.01*$D23)*T$16)/60)))/$J$8)*100), 1)</f>
        <v>90.3</v>
      </c>
      <c r="U23" s="7">
        <f>ROUNDDOWN((((60*$J$9)*($J$8/(($J$9*60)+(($J$8*(0.01*$D23)*U$16)/60)))/$J$8)*100), 1)</f>
        <v>88.8</v>
      </c>
      <c r="V23" s="7">
        <f>ROUNDDOWN((((60*$J$9)*($J$8/(($J$9*60)+(($J$8*(0.01*$D23)*V$16)/60)))/$J$8)*100), 1)</f>
        <v>87.5</v>
      </c>
      <c r="W23" s="87">
        <f>ROUNDDOWN((((60*$J$9)*($J$8/(($J$9*60)+(($J$8*(0.01*$D23)*W$16)/60)))/$J$8)*100), 1)</f>
        <v>82.3</v>
      </c>
      <c r="X23" s="108"/>
      <c r="Y23" s="1"/>
      <c r="Z23" s="1"/>
      <c r="AA23" s="1"/>
      <c r="AB23" s="1"/>
      <c r="AC23" s="1"/>
      <c r="AD23" s="1"/>
      <c r="AE23" s="1"/>
      <c r="AF23" s="1"/>
      <c r="AG23" s="1"/>
      <c r="AH23" s="1"/>
      <c r="AI23" s="1"/>
      <c r="AJ23" s="1"/>
    </row>
    <row r="24" spans="1:36">
      <c r="A24" s="58"/>
      <c r="B24" s="85"/>
      <c r="C24" s="6">
        <f t="shared" si="3"/>
        <v>240</v>
      </c>
      <c r="D24" s="60">
        <f t="shared" si="5"/>
        <v>20</v>
      </c>
      <c r="E24" s="64">
        <f>ROUNDDOWN((((60*$J$9)*($J$8/(($J$9*60)+(($J$8*(0.01*$D24)*E$16)/60)))/$J$8)*100), 1)</f>
        <v>100</v>
      </c>
      <c r="F24" s="7">
        <f>ROUNDDOWN((((60*$J$9)*($J$8/(($J$9*60)+(($J$8*(0.01*$D24)*F$16)/60)))/$J$8)*100), 1)</f>
        <v>99.7</v>
      </c>
      <c r="G24" s="7">
        <f>ROUNDDOWN((((60*$J$9)*($J$8/(($J$9*60)+(($J$8*(0.01*$D24)*G$16)/60)))/$J$8)*100), 1)</f>
        <v>99.5</v>
      </c>
      <c r="H24" s="65">
        <f>ROUNDDOWN((((60*$J$9)*($J$8/(($J$9*60)+(($J$8*(0.01*$D24)*H$16)/60)))/$J$8)*100), 1)</f>
        <v>99</v>
      </c>
      <c r="I24" s="61">
        <f>ROUNDDOWN((((60*$J$9)*($J$8/(($J$9*60)+(($J$8*(0.01*$D24)*I$16)/60)))/$J$8)*100), 1)</f>
        <v>98.5</v>
      </c>
      <c r="J24" s="62">
        <f>ROUNDDOWN((((60*$J$9)*($J$8/(($J$9*60)+(($J$8*(0.01*$D24)*J$16)/60)))/$J$8)*100), 1)</f>
        <v>98.1</v>
      </c>
      <c r="K24" s="70">
        <f>ROUNDDOWN((((60*$J$9)*($J$8/(($J$9*60)+(($J$8*(0.01*$D24)*K$16)/60)))/$J$8)*100), 1)</f>
        <v>97.2</v>
      </c>
      <c r="L24" s="64">
        <f>ROUNDDOWN((((60*$J$9)*($J$8/(($J$9*60)+(($J$8*(0.01*$D24)*L$16)/60)))/$J$8)*100), 1)</f>
        <v>96.3</v>
      </c>
      <c r="M24" s="7">
        <f>ROUNDDOWN((((60*$J$9)*($J$8/(($J$9*60)+(($J$8*(0.01*$D24)*M$16)/60)))/$J$8)*100), 1)</f>
        <v>95.4</v>
      </c>
      <c r="N24" s="7">
        <f>ROUNDDOWN((((60*$J$9)*($J$8/(($J$9*60)+(($J$8*(0.01*$D24)*N$16)/60)))/$J$8)*100), 1)</f>
        <v>94.5</v>
      </c>
      <c r="O24" s="7">
        <f>ROUNDDOWN((((60*$J$9)*($J$8/(($J$9*60)+(($J$8*(0.01*$D24)*O$16)/60)))/$J$8)*100), 1)</f>
        <v>93.7</v>
      </c>
      <c r="P24" s="7">
        <f>ROUNDDOWN((((60*$J$9)*($J$8/(($J$9*60)+(($J$8*(0.01*$D24)*P$16)/60)))/$J$8)*100), 1)</f>
        <v>92.9</v>
      </c>
      <c r="Q24" s="7">
        <f>ROUNDDOWN((((60*$J$9)*($J$8/(($J$9*60)+(($J$8*(0.01*$D24)*Q$16)/60)))/$J$8)*100), 1)</f>
        <v>92.1</v>
      </c>
      <c r="R24" s="7">
        <f>ROUNDDOWN((((60*$J$9)*($J$8/(($J$9*60)+(($J$8*(0.01*$D24)*R$16)/60)))/$J$8)*100), 1)</f>
        <v>91.3</v>
      </c>
      <c r="S24" s="65">
        <f>ROUNDDOWN((((60*$J$9)*($J$8/(($J$9*60)+(($J$8*(0.01*$D24)*S$16)/60)))/$J$8)*100), 1)</f>
        <v>89.3</v>
      </c>
      <c r="T24" s="64">
        <f>ROUNDDOWN((((60*$J$9)*($J$8/(($J$9*60)+(($J$8*(0.01*$D24)*T$16)/60)))/$J$8)*100), 1)</f>
        <v>87.5</v>
      </c>
      <c r="U24" s="7">
        <f>ROUNDDOWN((((60*$J$9)*($J$8/(($J$9*60)+(($J$8*(0.01*$D24)*U$16)/60)))/$J$8)*100), 1)</f>
        <v>85.7</v>
      </c>
      <c r="V24" s="7">
        <f>ROUNDDOWN((((60*$J$9)*($J$8/(($J$9*60)+(($J$8*(0.01*$D24)*V$16)/60)))/$J$8)*100), 1)</f>
        <v>84</v>
      </c>
      <c r="W24" s="87">
        <f>ROUNDDOWN((((60*$J$9)*($J$8/(($J$9*60)+(($J$8*(0.01*$D24)*W$16)/60)))/$J$8)*100), 1)</f>
        <v>77.7</v>
      </c>
      <c r="X24" s="108"/>
      <c r="Y24" s="1"/>
      <c r="Z24" s="1"/>
      <c r="AA24" s="1"/>
      <c r="AB24" s="1"/>
      <c r="AC24" s="1"/>
      <c r="AD24" s="1"/>
      <c r="AE24" s="1"/>
      <c r="AF24" s="1"/>
      <c r="AG24" s="1"/>
      <c r="AH24" s="1"/>
      <c r="AI24" s="1"/>
      <c r="AJ24" s="1"/>
    </row>
    <row r="25" spans="1:36">
      <c r="A25" s="58"/>
      <c r="B25" s="85"/>
      <c r="C25" s="6">
        <f t="shared" si="3"/>
        <v>300</v>
      </c>
      <c r="D25" s="60">
        <f t="shared" si="5"/>
        <v>25</v>
      </c>
      <c r="E25" s="64">
        <f>ROUNDDOWN((((60*$J$9)*($J$8/(($J$9*60)+(($J$8*(0.01*$D25)*E$16)/60)))/$J$8)*100), 1)</f>
        <v>100</v>
      </c>
      <c r="F25" s="7">
        <f>ROUNDDOWN((((60*$J$9)*($J$8/(($J$9*60)+(($J$8*(0.01*$D25)*F$16)/60)))/$J$8)*100), 1)</f>
        <v>99.7</v>
      </c>
      <c r="G25" s="7">
        <f>ROUNDDOWN((((60*$J$9)*($J$8/(($J$9*60)+(($J$8*(0.01*$D25)*G$16)/60)))/$J$8)*100), 1)</f>
        <v>99.4</v>
      </c>
      <c r="H25" s="65">
        <f>ROUNDDOWN((((60*$J$9)*($J$8/(($J$9*60)+(($J$8*(0.01*$D25)*H$16)/60)))/$J$8)*100), 1)</f>
        <v>98.8</v>
      </c>
      <c r="I25" s="61">
        <f>ROUNDDOWN((((60*$J$9)*($J$8/(($J$9*60)+(($J$8*(0.01*$D25)*I$16)/60)))/$J$8)*100), 1)</f>
        <v>98.2</v>
      </c>
      <c r="J25" s="62">
        <f>ROUNDDOWN((((60*$J$9)*($J$8/(($J$9*60)+(($J$8*(0.01*$D25)*J$16)/60)))/$J$8)*100), 1)</f>
        <v>97.6</v>
      </c>
      <c r="K25" s="70">
        <f>ROUNDDOWN((((60*$J$9)*($J$8/(($J$9*60)+(($J$8*(0.01*$D25)*K$16)/60)))/$J$8)*100), 1)</f>
        <v>96.5</v>
      </c>
      <c r="L25" s="64">
        <f>ROUNDDOWN((((60*$J$9)*($J$8/(($J$9*60)+(($J$8*(0.01*$D25)*L$16)/60)))/$J$8)*100), 1)</f>
        <v>95.4</v>
      </c>
      <c r="M25" s="7">
        <f>ROUNDDOWN((((60*$J$9)*($J$8/(($J$9*60)+(($J$8*(0.01*$D25)*M$16)/60)))/$J$8)*100), 1)</f>
        <v>94.3</v>
      </c>
      <c r="N25" s="7">
        <f>ROUNDDOWN((((60*$J$9)*($J$8/(($J$9*60)+(($J$8*(0.01*$D25)*N$16)/60)))/$J$8)*100), 1)</f>
        <v>93.3</v>
      </c>
      <c r="O25" s="7">
        <f>ROUNDDOWN((((60*$J$9)*($J$8/(($J$9*60)+(($J$8*(0.01*$D25)*O$16)/60)))/$J$8)*100), 1)</f>
        <v>92.3</v>
      </c>
      <c r="P25" s="7">
        <f>ROUNDDOWN((((60*$J$9)*($J$8/(($J$9*60)+(($J$8*(0.01*$D25)*P$16)/60)))/$J$8)*100), 1)</f>
        <v>91.3</v>
      </c>
      <c r="Q25" s="7">
        <f>ROUNDDOWN((((60*$J$9)*($J$8/(($J$9*60)+(($J$8*(0.01*$D25)*Q$16)/60)))/$J$8)*100), 1)</f>
        <v>90.3</v>
      </c>
      <c r="R25" s="7">
        <f>ROUNDDOWN((((60*$J$9)*($J$8/(($J$9*60)+(($J$8*(0.01*$D25)*R$16)/60)))/$J$8)*100), 1)</f>
        <v>89.3</v>
      </c>
      <c r="S25" s="65">
        <f>ROUNDDOWN((((60*$J$9)*($J$8/(($J$9*60)+(($J$8*(0.01*$D25)*S$16)/60)))/$J$8)*100), 1)</f>
        <v>87</v>
      </c>
      <c r="T25" s="64">
        <f>ROUNDDOWN((((60*$J$9)*($J$8/(($J$9*60)+(($J$8*(0.01*$D25)*T$16)/60)))/$J$8)*100), 1)</f>
        <v>84.8</v>
      </c>
      <c r="U25" s="7">
        <f>ROUNDDOWN((((60*$J$9)*($J$8/(($J$9*60)+(($J$8*(0.01*$D25)*U$16)/60)))/$J$8)*100), 1)</f>
        <v>82.7</v>
      </c>
      <c r="V25" s="7">
        <f>ROUNDDOWN((((60*$J$9)*($J$8/(($J$9*60)+(($J$8*(0.01*$D25)*V$16)/60)))/$J$8)*100), 1)</f>
        <v>80.7</v>
      </c>
      <c r="W25" s="87">
        <f>ROUNDDOWN((((60*$J$9)*($J$8/(($J$9*60)+(($J$8*(0.01*$D25)*W$16)/60)))/$J$8)*100), 1)</f>
        <v>73.599999999999994</v>
      </c>
      <c r="X25" s="108"/>
      <c r="Y25" s="1"/>
      <c r="Z25" s="1"/>
      <c r="AA25" s="1"/>
      <c r="AB25" s="1"/>
      <c r="AC25" s="1"/>
      <c r="AD25" s="1"/>
      <c r="AE25" s="1"/>
      <c r="AF25" s="1"/>
      <c r="AG25" s="1"/>
      <c r="AH25" s="1"/>
      <c r="AI25" s="1"/>
      <c r="AJ25" s="1"/>
    </row>
    <row r="26" spans="1:36">
      <c r="A26" s="58"/>
      <c r="B26" s="85"/>
      <c r="C26" s="6">
        <f t="shared" si="3"/>
        <v>396</v>
      </c>
      <c r="D26" s="60">
        <v>33</v>
      </c>
      <c r="E26" s="64">
        <f>ROUNDDOWN((((60*$J$9)*($J$8/(($J$9*60)+(($J$8*(0.01*$D26)*E$16)/60)))/$J$8)*100), 1)</f>
        <v>100</v>
      </c>
      <c r="F26" s="7">
        <f>ROUNDDOWN((((60*$J$9)*($J$8/(($J$9*60)+(($J$8*(0.01*$D26)*F$16)/60)))/$J$8)*100), 1)</f>
        <v>99.6</v>
      </c>
      <c r="G26" s="7">
        <f>ROUNDDOWN((((60*$J$9)*($J$8/(($J$9*60)+(($J$8*(0.01*$D26)*G$16)/60)))/$J$8)*100), 1)</f>
        <v>99.2</v>
      </c>
      <c r="H26" s="65">
        <f>ROUNDDOWN((((60*$J$9)*($J$8/(($J$9*60)+(($J$8*(0.01*$D26)*H$16)/60)))/$J$8)*100), 1)</f>
        <v>98.4</v>
      </c>
      <c r="I26" s="61">
        <f>ROUNDDOWN((((60*$J$9)*($J$8/(($J$9*60)+(($J$8*(0.01*$D26)*I$16)/60)))/$J$8)*100), 1)</f>
        <v>97.6</v>
      </c>
      <c r="J26" s="62">
        <f>ROUNDDOWN((((60*$J$9)*($J$8/(($J$9*60)+(($J$8*(0.01*$D26)*J$16)/60)))/$J$8)*100), 1)</f>
        <v>96.9</v>
      </c>
      <c r="K26" s="70">
        <f>ROUNDDOWN((((60*$J$9)*($J$8/(($J$9*60)+(($J$8*(0.01*$D26)*K$16)/60)))/$J$8)*100), 1)</f>
        <v>95.4</v>
      </c>
      <c r="L26" s="64">
        <f>ROUNDDOWN((((60*$J$9)*($J$8/(($J$9*60)+(($J$8*(0.01*$D26)*L$16)/60)))/$J$8)*100), 1)</f>
        <v>94</v>
      </c>
      <c r="M26" s="7">
        <f>ROUNDDOWN((((60*$J$9)*($J$8/(($J$9*60)+(($J$8*(0.01*$D26)*M$16)/60)))/$J$8)*100), 1)</f>
        <v>92.7</v>
      </c>
      <c r="N26" s="7">
        <f>ROUNDDOWN((((60*$J$9)*($J$8/(($J$9*60)+(($J$8*(0.01*$D26)*N$16)/60)))/$J$8)*100), 1)</f>
        <v>91.3</v>
      </c>
      <c r="O26" s="7">
        <f>ROUNDDOWN((((60*$J$9)*($J$8/(($J$9*60)+(($J$8*(0.01*$D26)*O$16)/60)))/$J$8)*100), 1)</f>
        <v>90</v>
      </c>
      <c r="P26" s="7">
        <f>ROUNDDOWN((((60*$J$9)*($J$8/(($J$9*60)+(($J$8*(0.01*$D26)*P$16)/60)))/$J$8)*100), 1)</f>
        <v>88.8</v>
      </c>
      <c r="Q26" s="7">
        <f>ROUNDDOWN((((60*$J$9)*($J$8/(($J$9*60)+(($J$8*(0.01*$D26)*Q$16)/60)))/$J$8)*100), 1)</f>
        <v>87.6</v>
      </c>
      <c r="R26" s="7">
        <f>ROUNDDOWN((((60*$J$9)*($J$8/(($J$9*60)+(($J$8*(0.01*$D26)*R$16)/60)))/$J$8)*100), 1)</f>
        <v>86.4</v>
      </c>
      <c r="S26" s="65">
        <f>ROUNDDOWN((((60*$J$9)*($J$8/(($J$9*60)+(($J$8*(0.01*$D26)*S$16)/60)))/$J$8)*100), 1)</f>
        <v>83.5</v>
      </c>
      <c r="T26" s="64">
        <f>ROUNDDOWN((((60*$J$9)*($J$8/(($J$9*60)+(($J$8*(0.01*$D26)*T$16)/60)))/$J$8)*100), 1)</f>
        <v>80.900000000000006</v>
      </c>
      <c r="U26" s="7">
        <f>ROUNDDOWN((((60*$J$9)*($J$8/(($J$9*60)+(($J$8*(0.01*$D26)*U$16)/60)))/$J$8)*100), 1)</f>
        <v>78.400000000000006</v>
      </c>
      <c r="V26" s="7">
        <f>ROUNDDOWN((((60*$J$9)*($J$8/(($J$9*60)+(($J$8*(0.01*$D26)*V$16)/60)))/$J$8)*100), 1)</f>
        <v>76</v>
      </c>
      <c r="W26" s="87">
        <f>ROUNDDOWN((((60*$J$9)*($J$8/(($J$9*60)+(($J$8*(0.01*$D26)*W$16)/60)))/$J$8)*100), 1)</f>
        <v>67.900000000000006</v>
      </c>
      <c r="X26" s="108"/>
      <c r="Y26" s="1"/>
      <c r="Z26" s="1"/>
      <c r="AA26" s="1"/>
      <c r="AB26" s="1"/>
      <c r="AC26" s="1"/>
      <c r="AD26" s="1"/>
      <c r="AE26" s="1"/>
      <c r="AF26" s="1"/>
      <c r="AG26" s="1"/>
      <c r="AH26" s="1"/>
      <c r="AI26" s="1"/>
      <c r="AJ26" s="1"/>
    </row>
    <row r="27" spans="1:36">
      <c r="A27" s="58"/>
      <c r="B27" s="85"/>
      <c r="C27" s="6">
        <f t="shared" si="3"/>
        <v>600</v>
      </c>
      <c r="D27" s="60">
        <f>D25+25</f>
        <v>50</v>
      </c>
      <c r="E27" s="64">
        <f>ROUNDDOWN((((60*$J$9)*($J$8/(($J$9*60)+(($J$8*(0.01*$D27)*E$16)/60)))/$J$8)*100), 1)</f>
        <v>100</v>
      </c>
      <c r="F27" s="7">
        <f>ROUNDDOWN((((60*$J$9)*($J$8/(($J$9*60)+(($J$8*(0.01*$D27)*F$16)/60)))/$J$8)*100), 1)</f>
        <v>99.4</v>
      </c>
      <c r="G27" s="7">
        <f>ROUNDDOWN((((60*$J$9)*($J$8/(($J$9*60)+(($J$8*(0.01*$D27)*G$16)/60)))/$J$8)*100), 1)</f>
        <v>98.8</v>
      </c>
      <c r="H27" s="65">
        <f>ROUNDDOWN((((60*$J$9)*($J$8/(($J$9*60)+(($J$8*(0.01*$D27)*H$16)/60)))/$J$8)*100), 1)</f>
        <v>97.6</v>
      </c>
      <c r="I27" s="61">
        <f>ROUNDDOWN((((60*$J$9)*($J$8/(($J$9*60)+(($J$8*(0.01*$D27)*I$16)/60)))/$J$8)*100), 1)</f>
        <v>96.5</v>
      </c>
      <c r="J27" s="62">
        <f>ROUNDDOWN((((60*$J$9)*($J$8/(($J$9*60)+(($J$8*(0.01*$D27)*J$16)/60)))/$J$8)*100), 1)</f>
        <v>95.4</v>
      </c>
      <c r="K27" s="70">
        <f>ROUNDDOWN((((60*$J$9)*($J$8/(($J$9*60)+(($J$8*(0.01*$D27)*K$16)/60)))/$J$8)*100), 1)</f>
        <v>93.3</v>
      </c>
      <c r="L27" s="64">
        <f>ROUNDDOWN((((60*$J$9)*($J$8/(($J$9*60)+(($J$8*(0.01*$D27)*L$16)/60)))/$J$8)*100), 1)</f>
        <v>91.3</v>
      </c>
      <c r="M27" s="7">
        <f>ROUNDDOWN((((60*$J$9)*($J$8/(($J$9*60)+(($J$8*(0.01*$D27)*M$16)/60)))/$J$8)*100), 1)</f>
        <v>89.3</v>
      </c>
      <c r="N27" s="7">
        <f>ROUNDDOWN((((60*$J$9)*($J$8/(($J$9*60)+(($J$8*(0.01*$D27)*N$16)/60)))/$J$8)*100), 1)</f>
        <v>87.5</v>
      </c>
      <c r="O27" s="7">
        <f>ROUNDDOWN((((60*$J$9)*($J$8/(($J$9*60)+(($J$8*(0.01*$D27)*O$16)/60)))/$J$8)*100), 1)</f>
        <v>85.7</v>
      </c>
      <c r="P27" s="7">
        <f>ROUNDDOWN((((60*$J$9)*($J$8/(($J$9*60)+(($J$8*(0.01*$D27)*P$16)/60)))/$J$8)*100), 1)</f>
        <v>84</v>
      </c>
      <c r="Q27" s="7">
        <f>ROUNDDOWN((((60*$J$9)*($J$8/(($J$9*60)+(($J$8*(0.01*$D27)*Q$16)/60)))/$J$8)*100), 1)</f>
        <v>82.3</v>
      </c>
      <c r="R27" s="7">
        <f>ROUNDDOWN((((60*$J$9)*($J$8/(($J$9*60)+(($J$8*(0.01*$D27)*R$16)/60)))/$J$8)*100), 1)</f>
        <v>80.7</v>
      </c>
      <c r="S27" s="65">
        <f>ROUNDDOWN((((60*$J$9)*($J$8/(($J$9*60)+(($J$8*(0.01*$D27)*S$16)/60)))/$J$8)*100), 1)</f>
        <v>77</v>
      </c>
      <c r="T27" s="64">
        <f>ROUNDDOWN((((60*$J$9)*($J$8/(($J$9*60)+(($J$8*(0.01*$D27)*T$16)/60)))/$J$8)*100), 1)</f>
        <v>73.599999999999994</v>
      </c>
      <c r="U27" s="7">
        <f>ROUNDDOWN((((60*$J$9)*($J$8/(($J$9*60)+(($J$8*(0.01*$D27)*U$16)/60)))/$J$8)*100), 1)</f>
        <v>70.5</v>
      </c>
      <c r="V27" s="7">
        <f>ROUNDDOWN((((60*$J$9)*($J$8/(($J$9*60)+(($J$8*(0.01*$D27)*V$16)/60)))/$J$8)*100), 1)</f>
        <v>67.7</v>
      </c>
      <c r="W27" s="87">
        <f>ROUNDDOWN((((60*$J$9)*($J$8/(($J$9*60)+(($J$8*(0.01*$D27)*W$16)/60)))/$J$8)*100), 1)</f>
        <v>58.3</v>
      </c>
      <c r="X27" s="108"/>
      <c r="Y27" s="1"/>
      <c r="Z27" s="1"/>
      <c r="AA27" s="1"/>
      <c r="AB27" s="1"/>
      <c r="AC27" s="1"/>
      <c r="AD27" s="1"/>
      <c r="AE27" s="1"/>
      <c r="AF27" s="1"/>
      <c r="AG27" s="1"/>
      <c r="AH27" s="1"/>
      <c r="AI27" s="1"/>
      <c r="AJ27" s="1"/>
    </row>
    <row r="28" spans="1:36">
      <c r="A28" s="58"/>
      <c r="B28" s="85"/>
      <c r="C28" s="6">
        <f t="shared" si="3"/>
        <v>900</v>
      </c>
      <c r="D28" s="60">
        <f t="shared" ref="D28:D29" si="6">D27+25</f>
        <v>75</v>
      </c>
      <c r="E28" s="64">
        <f>ROUNDDOWN((((60*$J$9)*($J$8/(($J$9*60)+(($J$8*(0.01*$D28)*E$16)/60)))/$J$8)*100), 1)</f>
        <v>100</v>
      </c>
      <c r="F28" s="7">
        <f>ROUNDDOWN((((60*$J$9)*($J$8/(($J$9*60)+(($J$8*(0.01*$D28)*F$16)/60)))/$J$8)*100), 1)</f>
        <v>99.1</v>
      </c>
      <c r="G28" s="7">
        <f>ROUNDDOWN((((60*$J$9)*($J$8/(($J$9*60)+(($J$8*(0.01*$D28)*G$16)/60)))/$J$8)*100), 1)</f>
        <v>98.2</v>
      </c>
      <c r="H28" s="65">
        <f>ROUNDDOWN((((60*$J$9)*($J$8/(($J$9*60)+(($J$8*(0.01*$D28)*H$16)/60)))/$J$8)*100), 1)</f>
        <v>96.5</v>
      </c>
      <c r="I28" s="61">
        <f>ROUNDDOWN((((60*$J$9)*($J$8/(($J$9*60)+(($J$8*(0.01*$D28)*I$16)/60)))/$J$8)*100), 1)</f>
        <v>94.9</v>
      </c>
      <c r="J28" s="62">
        <f>ROUNDDOWN((((60*$J$9)*($J$8/(($J$9*60)+(($J$8*(0.01*$D28)*J$16)/60)))/$J$8)*100), 1)</f>
        <v>93.3</v>
      </c>
      <c r="K28" s="70">
        <f>ROUNDDOWN((((60*$J$9)*($J$8/(($J$9*60)+(($J$8*(0.01*$D28)*K$16)/60)))/$J$8)*100), 1)</f>
        <v>90.3</v>
      </c>
      <c r="L28" s="64">
        <f>ROUNDDOWN((((60*$J$9)*($J$8/(($J$9*60)+(($J$8*(0.01*$D28)*L$16)/60)))/$J$8)*100), 1)</f>
        <v>87.5</v>
      </c>
      <c r="M28" s="7">
        <f>ROUNDDOWN((((60*$J$9)*($J$8/(($J$9*60)+(($J$8*(0.01*$D28)*M$16)/60)))/$J$8)*100), 1)</f>
        <v>84.8</v>
      </c>
      <c r="N28" s="7">
        <f>ROUNDDOWN((((60*$J$9)*($J$8/(($J$9*60)+(($J$8*(0.01*$D28)*N$16)/60)))/$J$8)*100), 1)</f>
        <v>82.3</v>
      </c>
      <c r="O28" s="7">
        <f>ROUNDDOWN((((60*$J$9)*($J$8/(($J$9*60)+(($J$8*(0.01*$D28)*O$16)/60)))/$J$8)*100), 1)</f>
        <v>80</v>
      </c>
      <c r="P28" s="7">
        <f>ROUNDDOWN((((60*$J$9)*($J$8/(($J$9*60)+(($J$8*(0.01*$D28)*P$16)/60)))/$J$8)*100), 1)</f>
        <v>77.7</v>
      </c>
      <c r="Q28" s="7">
        <f>ROUNDDOWN((((60*$J$9)*($J$8/(($J$9*60)+(($J$8*(0.01*$D28)*Q$16)/60)))/$J$8)*100), 1)</f>
        <v>75.599999999999994</v>
      </c>
      <c r="R28" s="7">
        <f>ROUNDDOWN((((60*$J$9)*($J$8/(($J$9*60)+(($J$8*(0.01*$D28)*R$16)/60)))/$J$8)*100), 1)</f>
        <v>73.599999999999994</v>
      </c>
      <c r="S28" s="65">
        <f>ROUNDDOWN((((60*$J$9)*($J$8/(($J$9*60)+(($J$8*(0.01*$D28)*S$16)/60)))/$J$8)*100), 1)</f>
        <v>69.099999999999994</v>
      </c>
      <c r="T28" s="64">
        <f>ROUNDDOWN((((60*$J$9)*($J$8/(($J$9*60)+(($J$8*(0.01*$D28)*T$16)/60)))/$J$8)*100), 1)</f>
        <v>65.099999999999994</v>
      </c>
      <c r="U28" s="7">
        <f>ROUNDDOWN((((60*$J$9)*($J$8/(($J$9*60)+(($J$8*(0.01*$D28)*U$16)/60)))/$J$8)*100), 1)</f>
        <v>61.5</v>
      </c>
      <c r="V28" s="7">
        <f>ROUNDDOWN((((60*$J$9)*($J$8/(($J$9*60)+(($J$8*(0.01*$D28)*V$16)/60)))/$J$8)*100), 1)</f>
        <v>58.3</v>
      </c>
      <c r="W28" s="87">
        <f>ROUNDDOWN((((60*$J$9)*($J$8/(($J$9*60)+(($J$8*(0.01*$D28)*W$16)/60)))/$J$8)*100), 1)</f>
        <v>48.2</v>
      </c>
      <c r="X28" s="108"/>
      <c r="Y28" s="1"/>
      <c r="Z28" s="1"/>
      <c r="AA28" s="1"/>
      <c r="AB28" s="1"/>
      <c r="AC28" s="1"/>
      <c r="AD28" s="1"/>
      <c r="AE28" s="1"/>
      <c r="AF28" s="1"/>
      <c r="AG28" s="1"/>
      <c r="AH28" s="1"/>
      <c r="AI28" s="1"/>
      <c r="AJ28" s="1"/>
    </row>
    <row r="29" spans="1:36">
      <c r="A29" s="58"/>
      <c r="B29" s="85"/>
      <c r="C29" s="6">
        <f t="shared" si="3"/>
        <v>1200</v>
      </c>
      <c r="D29" s="60">
        <f t="shared" si="6"/>
        <v>100</v>
      </c>
      <c r="E29" s="64">
        <f>ROUNDDOWN((((60*$J$9)*($J$8/(($J$9*60)+(($J$8*(0.01*$D29)*E$16)/60)))/$J$8)*100), 1)</f>
        <v>100</v>
      </c>
      <c r="F29" s="7">
        <f>ROUNDDOWN((((60*$J$9)*($J$8/(($J$9*60)+(($J$8*(0.01*$D29)*F$16)/60)))/$J$8)*100), 1)</f>
        <v>98.8</v>
      </c>
      <c r="G29" s="7">
        <f>ROUNDDOWN((((60*$J$9)*($J$8/(($J$9*60)+(($J$8*(0.01*$D29)*G$16)/60)))/$J$8)*100), 1)</f>
        <v>97.6</v>
      </c>
      <c r="H29" s="65">
        <f>ROUNDDOWN((((60*$J$9)*($J$8/(($J$9*60)+(($J$8*(0.01*$D29)*H$16)/60)))/$J$8)*100), 1)</f>
        <v>95.4</v>
      </c>
      <c r="I29" s="61">
        <f>ROUNDDOWN((((60*$J$9)*($J$8/(($J$9*60)+(($J$8*(0.01*$D29)*I$16)/60)))/$J$8)*100), 1)</f>
        <v>93.3</v>
      </c>
      <c r="J29" s="62">
        <f>ROUNDDOWN((((60*$J$9)*($J$8/(($J$9*60)+(($J$8*(0.01*$D29)*J$16)/60)))/$J$8)*100), 1)</f>
        <v>91.3</v>
      </c>
      <c r="K29" s="70">
        <f>ROUNDDOWN((((60*$J$9)*($J$8/(($J$9*60)+(($J$8*(0.01*$D29)*K$16)/60)))/$J$8)*100), 1)</f>
        <v>87.5</v>
      </c>
      <c r="L29" s="64">
        <f>ROUNDDOWN((((60*$J$9)*($J$8/(($J$9*60)+(($J$8*(0.01*$D29)*L$16)/60)))/$J$8)*100), 1)</f>
        <v>84</v>
      </c>
      <c r="M29" s="7">
        <f>ROUNDDOWN((((60*$J$9)*($J$8/(($J$9*60)+(($J$8*(0.01*$D29)*M$16)/60)))/$J$8)*100), 1)</f>
        <v>80.7</v>
      </c>
      <c r="N29" s="7">
        <f>ROUNDDOWN((((60*$J$9)*($J$8/(($J$9*60)+(($J$8*(0.01*$D29)*N$16)/60)))/$J$8)*100), 1)</f>
        <v>77.7</v>
      </c>
      <c r="O29" s="7">
        <f>ROUNDDOWN((((60*$J$9)*($J$8/(($J$9*60)+(($J$8*(0.01*$D29)*O$16)/60)))/$J$8)*100), 1)</f>
        <v>75</v>
      </c>
      <c r="P29" s="7">
        <f>ROUNDDOWN((((60*$J$9)*($J$8/(($J$9*60)+(($J$8*(0.01*$D29)*P$16)/60)))/$J$8)*100), 1)</f>
        <v>72.400000000000006</v>
      </c>
      <c r="Q29" s="7">
        <f>ROUNDDOWN((((60*$J$9)*($J$8/(($J$9*60)+(($J$8*(0.01*$D29)*Q$16)/60)))/$J$8)*100), 1)</f>
        <v>70</v>
      </c>
      <c r="R29" s="7">
        <f>ROUNDDOWN((((60*$J$9)*($J$8/(($J$9*60)+(($J$8*(0.01*$D29)*R$16)/60)))/$J$8)*100), 1)</f>
        <v>67.7</v>
      </c>
      <c r="S29" s="65">
        <f>ROUNDDOWN((((60*$J$9)*($J$8/(($J$9*60)+(($J$8*(0.01*$D29)*S$16)/60)))/$J$8)*100), 1)</f>
        <v>62.6</v>
      </c>
      <c r="T29" s="64">
        <f>ROUNDDOWN((((60*$J$9)*($J$8/(($J$9*60)+(($J$8*(0.01*$D29)*T$16)/60)))/$J$8)*100), 1)</f>
        <v>58.3</v>
      </c>
      <c r="U29" s="7">
        <f>ROUNDDOWN((((60*$J$9)*($J$8/(($J$9*60)+(($J$8*(0.01*$D29)*U$16)/60)))/$J$8)*100), 1)</f>
        <v>54.5</v>
      </c>
      <c r="V29" s="7">
        <f>ROUNDDOWN((((60*$J$9)*($J$8/(($J$9*60)+(($J$8*(0.01*$D29)*V$16)/60)))/$J$8)*100), 1)</f>
        <v>51.2</v>
      </c>
      <c r="W29" s="87">
        <f>ROUNDDOWN((((60*$J$9)*($J$8/(($J$9*60)+(($J$8*(0.01*$D29)*W$16)/60)))/$J$8)*100), 1)</f>
        <v>41.1</v>
      </c>
      <c r="X29" s="108"/>
      <c r="Y29" s="1"/>
      <c r="Z29" s="1"/>
      <c r="AA29" s="1"/>
      <c r="AB29" s="1"/>
      <c r="AC29" s="1"/>
      <c r="AD29" s="1"/>
      <c r="AE29" s="1"/>
      <c r="AF29" s="1"/>
      <c r="AG29" s="1"/>
      <c r="AH29" s="1"/>
      <c r="AI29" s="1"/>
      <c r="AJ29" s="1"/>
    </row>
    <row r="30" spans="1:36" ht="24" customHeight="1">
      <c r="A30" s="58"/>
      <c r="B30" s="88" t="s">
        <v>13</v>
      </c>
      <c r="C30" s="32"/>
      <c r="D30" s="32"/>
      <c r="E30" s="68" t="s">
        <v>26</v>
      </c>
      <c r="F30" s="33"/>
      <c r="G30" s="33"/>
      <c r="H30" s="66"/>
      <c r="I30" s="46"/>
      <c r="J30" s="47"/>
      <c r="K30" s="71" t="s">
        <v>6</v>
      </c>
      <c r="L30" s="31"/>
      <c r="M30" s="31"/>
      <c r="N30" s="31"/>
      <c r="O30" s="31"/>
      <c r="P30" s="31"/>
      <c r="Q30" s="31"/>
      <c r="R30" s="31"/>
      <c r="S30" s="73"/>
      <c r="T30" s="75" t="s">
        <v>18</v>
      </c>
      <c r="U30" s="30"/>
      <c r="V30" s="30"/>
      <c r="W30" s="89"/>
      <c r="X30" s="58"/>
    </row>
    <row r="31" spans="1:36" ht="24">
      <c r="A31" s="58"/>
      <c r="B31" s="90"/>
      <c r="C31" s="34"/>
      <c r="D31" s="34"/>
      <c r="E31" s="69" t="s">
        <v>10</v>
      </c>
      <c r="F31" s="35"/>
      <c r="G31" s="35"/>
      <c r="H31" s="35"/>
      <c r="I31" s="35"/>
      <c r="J31" s="67"/>
      <c r="K31" s="48"/>
      <c r="L31" s="72" t="s">
        <v>7</v>
      </c>
      <c r="M31" s="36"/>
      <c r="N31" s="36"/>
      <c r="O31" s="36"/>
      <c r="P31" s="36"/>
      <c r="Q31" s="36"/>
      <c r="R31" s="36"/>
      <c r="S31" s="74"/>
      <c r="T31" s="76"/>
      <c r="U31" s="37"/>
      <c r="V31" s="37"/>
      <c r="W31" s="91"/>
      <c r="X31" s="58"/>
    </row>
    <row r="32" spans="1:36">
      <c r="A32" s="58"/>
      <c r="B32" s="92" t="s">
        <v>15</v>
      </c>
      <c r="C32" s="38"/>
      <c r="D32" s="44"/>
      <c r="E32" s="40" t="s">
        <v>5</v>
      </c>
      <c r="F32" s="40"/>
      <c r="G32" s="40"/>
      <c r="H32" s="40"/>
      <c r="I32" s="40"/>
      <c r="J32" s="40"/>
      <c r="K32" s="40"/>
      <c r="L32" s="40"/>
      <c r="M32" s="40"/>
      <c r="N32" s="40"/>
      <c r="O32" s="40"/>
      <c r="P32" s="52"/>
      <c r="Q32" s="52"/>
      <c r="R32" s="52"/>
      <c r="S32" s="52"/>
      <c r="T32" s="52"/>
      <c r="U32" s="52"/>
      <c r="V32" s="52"/>
      <c r="W32" s="93"/>
      <c r="X32" s="58"/>
    </row>
    <row r="33" spans="1:24">
      <c r="A33" s="58"/>
      <c r="B33" s="94"/>
      <c r="C33" s="41"/>
      <c r="D33" s="45"/>
      <c r="E33" s="42"/>
      <c r="F33" s="43"/>
      <c r="G33" s="49" t="s">
        <v>17</v>
      </c>
      <c r="H33" s="50"/>
      <c r="I33" s="50"/>
      <c r="J33" s="50"/>
      <c r="K33" s="50"/>
      <c r="L33" s="50"/>
      <c r="M33" s="50"/>
      <c r="N33" s="50"/>
      <c r="O33" s="50"/>
      <c r="P33" s="51"/>
      <c r="Q33" s="51"/>
      <c r="R33" s="51"/>
      <c r="S33" s="51"/>
      <c r="T33" s="51"/>
      <c r="U33" s="51"/>
      <c r="V33" s="51"/>
      <c r="W33" s="95"/>
      <c r="X33" s="58"/>
    </row>
    <row r="34" spans="1:24" ht="17" thickBot="1">
      <c r="A34" s="58"/>
      <c r="B34" s="96"/>
      <c r="C34" s="97"/>
      <c r="D34" s="98"/>
      <c r="E34" s="99"/>
      <c r="F34" s="100" t="s">
        <v>16</v>
      </c>
      <c r="G34" s="101"/>
      <c r="H34" s="101"/>
      <c r="I34" s="101"/>
      <c r="J34" s="101"/>
      <c r="K34" s="101"/>
      <c r="L34" s="101"/>
      <c r="M34" s="101"/>
      <c r="N34" s="101"/>
      <c r="O34" s="101"/>
      <c r="P34" s="101"/>
      <c r="Q34" s="101"/>
      <c r="R34" s="101"/>
      <c r="S34" s="101"/>
      <c r="T34" s="101"/>
      <c r="U34" s="101"/>
      <c r="V34" s="101"/>
      <c r="W34" s="102"/>
      <c r="X34" s="58"/>
    </row>
    <row r="35" spans="1:24" ht="15" customHeight="1">
      <c r="A35" s="58"/>
      <c r="B35" s="107" t="s">
        <v>14</v>
      </c>
      <c r="C35" s="108"/>
      <c r="D35" s="108"/>
      <c r="E35" s="58"/>
      <c r="F35" s="58"/>
      <c r="G35" s="58"/>
      <c r="H35" s="58"/>
      <c r="I35" s="108"/>
      <c r="J35" s="58"/>
      <c r="K35" s="58"/>
      <c r="L35" s="58"/>
      <c r="M35" s="58"/>
      <c r="N35" s="58"/>
      <c r="O35" s="58"/>
      <c r="P35" s="58"/>
      <c r="Q35" s="58"/>
      <c r="R35" s="58"/>
      <c r="S35" s="58"/>
      <c r="T35" s="58"/>
      <c r="U35" s="58"/>
      <c r="V35" s="58"/>
      <c r="W35" s="58"/>
      <c r="X35" s="58"/>
    </row>
    <row r="36" spans="1:24" ht="15" customHeight="1" thickBot="1">
      <c r="A36" s="58"/>
      <c r="B36" s="107"/>
      <c r="C36" s="108"/>
      <c r="D36" s="108"/>
      <c r="E36" s="58"/>
      <c r="F36" s="58"/>
      <c r="G36" s="58"/>
      <c r="H36" s="58"/>
      <c r="I36" s="108"/>
      <c r="J36" s="58"/>
      <c r="K36" s="58"/>
      <c r="L36" s="58"/>
      <c r="M36" s="58"/>
      <c r="N36" s="58"/>
      <c r="O36" s="58"/>
      <c r="P36" s="58"/>
      <c r="Q36" s="58"/>
      <c r="R36" s="58"/>
      <c r="S36" s="58"/>
      <c r="T36" s="58"/>
      <c r="U36" s="58"/>
      <c r="V36" s="58"/>
      <c r="W36" s="58"/>
      <c r="X36" s="58"/>
    </row>
    <row r="37" spans="1:24" ht="22" customHeight="1">
      <c r="A37" s="58"/>
      <c r="B37" s="103" t="s">
        <v>36</v>
      </c>
      <c r="C37" s="104"/>
      <c r="D37" s="104"/>
      <c r="E37" s="104"/>
      <c r="F37" s="104"/>
      <c r="G37" s="104"/>
      <c r="H37" s="104"/>
      <c r="I37" s="104"/>
      <c r="J37" s="104"/>
      <c r="K37" s="104"/>
      <c r="L37" s="104"/>
      <c r="M37" s="104"/>
      <c r="N37" s="104"/>
      <c r="O37" s="104"/>
      <c r="P37" s="104"/>
      <c r="Q37" s="104"/>
      <c r="R37" s="104"/>
      <c r="S37" s="104"/>
      <c r="T37" s="104"/>
      <c r="U37" s="104"/>
      <c r="V37" s="104"/>
      <c r="W37" s="105"/>
      <c r="X37" s="58"/>
    </row>
    <row r="38" spans="1:24" ht="11" customHeight="1">
      <c r="A38" s="58"/>
      <c r="B38" s="106"/>
      <c r="C38" s="55"/>
      <c r="D38" s="55"/>
      <c r="E38" s="47"/>
      <c r="F38" s="47"/>
      <c r="G38" s="47"/>
      <c r="H38" s="47"/>
      <c r="I38" s="55"/>
      <c r="J38" s="47"/>
      <c r="K38" s="47"/>
      <c r="L38" s="47"/>
      <c r="M38" s="47"/>
      <c r="N38" s="47"/>
      <c r="O38" s="47"/>
      <c r="P38" s="47"/>
      <c r="Q38" s="47"/>
      <c r="R38" s="47"/>
      <c r="S38" s="47"/>
      <c r="T38" s="47"/>
      <c r="U38" s="47"/>
      <c r="V38" s="47"/>
      <c r="W38" s="95"/>
      <c r="X38" s="58"/>
    </row>
    <row r="39" spans="1:24" ht="24" customHeight="1">
      <c r="A39" s="58"/>
      <c r="B39" s="106"/>
      <c r="C39" s="55"/>
      <c r="D39" s="55"/>
      <c r="E39" s="77" t="s">
        <v>37</v>
      </c>
      <c r="F39" s="77"/>
      <c r="G39" s="77"/>
      <c r="H39" s="77"/>
      <c r="I39" s="77"/>
      <c r="J39" s="77"/>
      <c r="K39" s="77"/>
      <c r="L39" s="77"/>
      <c r="M39" s="77"/>
      <c r="N39" s="77"/>
      <c r="O39" s="77"/>
      <c r="P39" s="77"/>
      <c r="Q39" s="77"/>
      <c r="R39" s="77"/>
      <c r="S39" s="77"/>
      <c r="T39" s="77"/>
      <c r="U39" s="77"/>
      <c r="V39" s="77"/>
      <c r="W39" s="84"/>
      <c r="X39" s="58"/>
    </row>
    <row r="40" spans="1:24" ht="21" customHeight="1">
      <c r="A40" s="58"/>
      <c r="B40" s="85" t="s">
        <v>9</v>
      </c>
      <c r="C40" s="4" t="s">
        <v>0</v>
      </c>
      <c r="D40" s="4" t="s">
        <v>1</v>
      </c>
      <c r="E40" s="5">
        <v>10</v>
      </c>
      <c r="F40" s="5">
        <v>15</v>
      </c>
      <c r="G40" s="5">
        <v>20</v>
      </c>
      <c r="H40" s="5">
        <v>25</v>
      </c>
      <c r="I40" s="5">
        <v>30</v>
      </c>
      <c r="J40" s="5">
        <v>35</v>
      </c>
      <c r="K40" s="5">
        <v>40</v>
      </c>
      <c r="L40" s="5">
        <v>45</v>
      </c>
      <c r="M40" s="5">
        <v>50</v>
      </c>
      <c r="N40" s="5">
        <v>55</v>
      </c>
      <c r="O40" s="5">
        <v>60</v>
      </c>
      <c r="P40" s="5">
        <v>65</v>
      </c>
      <c r="Q40" s="5">
        <v>70</v>
      </c>
      <c r="R40" s="5">
        <v>80</v>
      </c>
      <c r="S40" s="5">
        <v>90</v>
      </c>
      <c r="T40" s="5">
        <v>105</v>
      </c>
      <c r="U40" s="5">
        <v>120</v>
      </c>
      <c r="V40" s="5">
        <v>150</v>
      </c>
      <c r="W40" s="86">
        <v>180</v>
      </c>
      <c r="X40" s="58"/>
    </row>
    <row r="41" spans="1:24">
      <c r="A41" s="58"/>
      <c r="B41" s="85"/>
      <c r="C41" s="6">
        <f t="shared" ref="C41:C53" si="7">$J$8*(0.01)*D41</f>
        <v>3</v>
      </c>
      <c r="D41" s="11">
        <v>0.25</v>
      </c>
      <c r="E41" s="7">
        <f>ROUNDDOWN((((60*$J$9)*($J$8/(($J$9*60)+(($J$8*(0.01*$D41)*E$40)/60)))/$J$8)*100), 1)</f>
        <v>99.8</v>
      </c>
      <c r="F41" s="7">
        <f>ROUNDDOWN((((60*$J$9)*($J$8/(($J$9*60)+(($J$8*(0.01*$D41)*F$40)/60)))/$J$8)*100), 1)</f>
        <v>99.8</v>
      </c>
      <c r="G41" s="7">
        <f>ROUNDDOWN((((60*$J$9)*($J$8/(($J$9*60)+(($J$8*(0.01*$D41)*G$40)/60)))/$J$8)*100), 1)</f>
        <v>99.7</v>
      </c>
      <c r="H41" s="7">
        <f>ROUNDDOWN((((60*$J$9)*($J$8/(($J$9*60)+(($J$8*(0.01*$D41)*H$40)/60)))/$J$8)*100), 1)</f>
        <v>99.7</v>
      </c>
      <c r="I41" s="7">
        <f>ROUNDDOWN((((60*$J$9)*($J$8/(($J$9*60)+(($J$8*(0.01*$D41)*I$40)/60)))/$J$8)*100), 1)</f>
        <v>99.6</v>
      </c>
      <c r="J41" s="7">
        <f>ROUNDDOWN((((60*$J$9)*($J$8/(($J$9*60)+(($J$8*(0.01*$D41)*J$40)/60)))/$J$8)*100), 1)</f>
        <v>99.5</v>
      </c>
      <c r="K41" s="7">
        <f>ROUNDDOWN((((60*$J$9)*($J$8/(($J$9*60)+(($J$8*(0.01*$D41)*K$40)/60)))/$J$8)*100), 1)</f>
        <v>99.5</v>
      </c>
      <c r="L41" s="7">
        <f>ROUNDDOWN((((60*$J$9)*($J$8/(($J$9*60)+(($J$8*(0.01*$D41)*L$40)/60)))/$J$8)*100), 1)</f>
        <v>99.4</v>
      </c>
      <c r="M41" s="7">
        <f>ROUNDDOWN((((60*$J$9)*($J$8/(($J$9*60)+(($J$8*(0.01*$D41)*M$40)/60)))/$J$8)*100), 1)</f>
        <v>99.4</v>
      </c>
      <c r="N41" s="7">
        <f>ROUNDDOWN((((60*$J$9)*($J$8/(($J$9*60)+(($J$8*(0.01*$D41)*N$40)/60)))/$J$8)*100), 1)</f>
        <v>99.3</v>
      </c>
      <c r="O41" s="7">
        <f>ROUNDDOWN((((60*$J$9)*($J$8/(($J$9*60)+(($J$8*(0.01*$D41)*O$40)/60)))/$J$8)*100), 1)</f>
        <v>99.2</v>
      </c>
      <c r="P41" s="7">
        <f>ROUNDDOWN((((60*$J$9)*($J$8/(($J$9*60)+(($J$8*(0.01*$D41)*P$40)/60)))/$J$8)*100), 1)</f>
        <v>99.2</v>
      </c>
      <c r="Q41" s="7">
        <f>ROUNDDOWN((((60*$J$9)*($J$8/(($J$9*60)+(($J$8*(0.01*$D41)*Q$40)/60)))/$J$8)*100), 1)</f>
        <v>99.1</v>
      </c>
      <c r="R41" s="7">
        <f>ROUNDDOWN((((60*$J$9)*($J$8/(($J$9*60)+(($J$8*(0.01*$D41)*R$40)/60)))/$J$8)*100), 1)</f>
        <v>99</v>
      </c>
      <c r="S41" s="7">
        <f>ROUNDDOWN((((60*$J$9)*($J$8/(($J$9*60)+(($J$8*(0.01*$D41)*S$40)/60)))/$J$8)*100), 1)</f>
        <v>98.9</v>
      </c>
      <c r="T41" s="7">
        <f>ROUNDDOWN((((60*$J$9)*($J$8/(($J$9*60)+(($J$8*(0.01*$D41)*T$40)/60)))/$J$8)*100), 1)</f>
        <v>98.7</v>
      </c>
      <c r="U41" s="7">
        <f>ROUNDDOWN((((60*$J$9)*($J$8/(($J$9*60)+(($J$8*(0.01*$D41)*U$40)/60)))/$J$8)*100), 1)</f>
        <v>98.5</v>
      </c>
      <c r="V41" s="7">
        <f>ROUNDDOWN((((60*$J$9)*($J$8/(($J$9*60)+(($J$8*(0.01*$D41)*V$40)/60)))/$J$8)*100), 1)</f>
        <v>98.2</v>
      </c>
      <c r="W41" s="87">
        <f>ROUNDDOWN((((60*$J$9)*($J$8/(($J$9*60)+(($J$8*(0.01*$D41)*W$40)/60)))/$J$8)*100), 1)</f>
        <v>97.9</v>
      </c>
      <c r="X41" s="58"/>
    </row>
    <row r="42" spans="1:24">
      <c r="A42" s="58"/>
      <c r="B42" s="85"/>
      <c r="C42" s="6">
        <f t="shared" si="7"/>
        <v>6</v>
      </c>
      <c r="D42" s="11">
        <v>0.5</v>
      </c>
      <c r="E42" s="7">
        <f>ROUNDDOWN((((60*$J$9)*($J$8/(($J$9*60)+(($J$8*(0.01*$D42)*E$40)/60)))/$J$8)*100), 1)</f>
        <v>99.7</v>
      </c>
      <c r="F42" s="7">
        <f>ROUNDDOWN((((60*$J$9)*($J$8/(($J$9*60)+(($J$8*(0.01*$D42)*F$40)/60)))/$J$8)*100), 1)</f>
        <v>99.6</v>
      </c>
      <c r="G42" s="7">
        <f>ROUNDDOWN((((60*$J$9)*($J$8/(($J$9*60)+(($J$8*(0.01*$D42)*G$40)/60)))/$J$8)*100), 1)</f>
        <v>99.5</v>
      </c>
      <c r="H42" s="7">
        <f>ROUNDDOWN((((60*$J$9)*($J$8/(($J$9*60)+(($J$8*(0.01*$D42)*H$40)/60)))/$J$8)*100), 1)</f>
        <v>99.4</v>
      </c>
      <c r="I42" s="7">
        <f>ROUNDDOWN((((60*$J$9)*($J$8/(($J$9*60)+(($J$8*(0.01*$D42)*I$40)/60)))/$J$8)*100), 1)</f>
        <v>99.2</v>
      </c>
      <c r="J42" s="7">
        <f>ROUNDDOWN((((60*$J$9)*($J$8/(($J$9*60)+(($J$8*(0.01*$D42)*J$40)/60)))/$J$8)*100), 1)</f>
        <v>99.1</v>
      </c>
      <c r="K42" s="7">
        <f>ROUNDDOWN((((60*$J$9)*($J$8/(($J$9*60)+(($J$8*(0.01*$D42)*K$40)/60)))/$J$8)*100), 1)</f>
        <v>99</v>
      </c>
      <c r="L42" s="7">
        <f>ROUNDDOWN((((60*$J$9)*($J$8/(($J$9*60)+(($J$8*(0.01*$D42)*L$40)/60)))/$J$8)*100), 1)</f>
        <v>98.9</v>
      </c>
      <c r="M42" s="7">
        <f>ROUNDDOWN((((60*$J$9)*($J$8/(($J$9*60)+(($J$8*(0.01*$D42)*M$40)/60)))/$J$8)*100), 1)</f>
        <v>98.8</v>
      </c>
      <c r="N42" s="7">
        <f>ROUNDDOWN((((60*$J$9)*($J$8/(($J$9*60)+(($J$8*(0.01*$D42)*N$40)/60)))/$J$8)*100), 1)</f>
        <v>98.7</v>
      </c>
      <c r="O42" s="7">
        <f>ROUNDDOWN((((60*$J$9)*($J$8/(($J$9*60)+(($J$8*(0.01*$D42)*O$40)/60)))/$J$8)*100), 1)</f>
        <v>98.5</v>
      </c>
      <c r="P42" s="7">
        <f>ROUNDDOWN((((60*$J$9)*($J$8/(($J$9*60)+(($J$8*(0.01*$D42)*P$40)/60)))/$J$8)*100), 1)</f>
        <v>98.4</v>
      </c>
      <c r="Q42" s="7">
        <f>ROUNDDOWN((((60*$J$9)*($J$8/(($J$9*60)+(($J$8*(0.01*$D42)*Q$40)/60)))/$J$8)*100), 1)</f>
        <v>98.3</v>
      </c>
      <c r="R42" s="7">
        <f>ROUNDDOWN((((60*$J$9)*($J$8/(($J$9*60)+(($J$8*(0.01*$D42)*R$40)/60)))/$J$8)*100), 1)</f>
        <v>98.1</v>
      </c>
      <c r="S42" s="7">
        <f>ROUNDDOWN((((60*$J$9)*($J$8/(($J$9*60)+(($J$8*(0.01*$D42)*S$40)/60)))/$J$8)*100), 1)</f>
        <v>97.9</v>
      </c>
      <c r="T42" s="7">
        <f>ROUNDDOWN((((60*$J$9)*($J$8/(($J$9*60)+(($J$8*(0.01*$D42)*T$40)/60)))/$J$8)*100), 1)</f>
        <v>97.5</v>
      </c>
      <c r="U42" s="7">
        <f>ROUNDDOWN((((60*$J$9)*($J$8/(($J$9*60)+(($J$8*(0.01*$D42)*U$40)/60)))/$J$8)*100), 1)</f>
        <v>97.2</v>
      </c>
      <c r="V42" s="7">
        <f>ROUNDDOWN((((60*$J$9)*($J$8/(($J$9*60)+(($J$8*(0.01*$D42)*V$40)/60)))/$J$8)*100), 1)</f>
        <v>96.5</v>
      </c>
      <c r="W42" s="87">
        <f>ROUNDDOWN((((60*$J$9)*($J$8/(($J$9*60)+(($J$8*(0.01*$D42)*W$40)/60)))/$J$8)*100), 1)</f>
        <v>95.8</v>
      </c>
      <c r="X42" s="58"/>
    </row>
    <row r="43" spans="1:24">
      <c r="A43" s="58"/>
      <c r="B43" s="85"/>
      <c r="C43" s="6">
        <f t="shared" si="7"/>
        <v>9</v>
      </c>
      <c r="D43" s="11">
        <v>0.75</v>
      </c>
      <c r="E43" s="7">
        <f>ROUNDDOWN((((60*$J$9)*($J$8/(($J$9*60)+(($J$8*(0.01*$D43)*E$40)/60)))/$J$8)*100), 1)</f>
        <v>99.6</v>
      </c>
      <c r="F43" s="7">
        <f>ROUNDDOWN((((60*$J$9)*($J$8/(($J$9*60)+(($J$8*(0.01*$D43)*F$40)/60)))/$J$8)*100), 1)</f>
        <v>99.4</v>
      </c>
      <c r="G43" s="7">
        <f>ROUNDDOWN((((60*$J$9)*($J$8/(($J$9*60)+(($J$8*(0.01*$D43)*G$40)/60)))/$J$8)*100), 1)</f>
        <v>99.2</v>
      </c>
      <c r="H43" s="7">
        <f>ROUNDDOWN((((60*$J$9)*($J$8/(($J$9*60)+(($J$8*(0.01*$D43)*H$40)/60)))/$J$8)*100), 1)</f>
        <v>99.1</v>
      </c>
      <c r="I43" s="7">
        <f>ROUNDDOWN((((60*$J$9)*($J$8/(($J$9*60)+(($J$8*(0.01*$D43)*I$40)/60)))/$J$8)*100), 1)</f>
        <v>98.9</v>
      </c>
      <c r="J43" s="7">
        <f>ROUNDDOWN((((60*$J$9)*($J$8/(($J$9*60)+(($J$8*(0.01*$D43)*J$40)/60)))/$J$8)*100), 1)</f>
        <v>98.7</v>
      </c>
      <c r="K43" s="7">
        <f>ROUNDDOWN((((60*$J$9)*($J$8/(($J$9*60)+(($J$8*(0.01*$D43)*K$40)/60)))/$J$8)*100), 1)</f>
        <v>98.5</v>
      </c>
      <c r="L43" s="7">
        <f>ROUNDDOWN((((60*$J$9)*($J$8/(($J$9*60)+(($J$8*(0.01*$D43)*L$40)/60)))/$J$8)*100), 1)</f>
        <v>98.4</v>
      </c>
      <c r="M43" s="7">
        <f>ROUNDDOWN((((60*$J$9)*($J$8/(($J$9*60)+(($J$8*(0.01*$D43)*M$40)/60)))/$J$8)*100), 1)</f>
        <v>98.2</v>
      </c>
      <c r="N43" s="7">
        <f>ROUNDDOWN((((60*$J$9)*($J$8/(($J$9*60)+(($J$8*(0.01*$D43)*N$40)/60)))/$J$8)*100), 1)</f>
        <v>98</v>
      </c>
      <c r="O43" s="7">
        <f>ROUNDDOWN((((60*$J$9)*($J$8/(($J$9*60)+(($J$8*(0.01*$D43)*O$40)/60)))/$J$8)*100), 1)</f>
        <v>97.9</v>
      </c>
      <c r="P43" s="7">
        <f>ROUNDDOWN((((60*$J$9)*($J$8/(($J$9*60)+(($J$8*(0.01*$D43)*P$40)/60)))/$J$8)*100), 1)</f>
        <v>97.7</v>
      </c>
      <c r="Q43" s="7">
        <f>ROUNDDOWN((((60*$J$9)*($J$8/(($J$9*60)+(($J$8*(0.01*$D43)*Q$40)/60)))/$J$8)*100), 1)</f>
        <v>97.5</v>
      </c>
      <c r="R43" s="7">
        <f>ROUNDDOWN((((60*$J$9)*($J$8/(($J$9*60)+(($J$8*(0.01*$D43)*R$40)/60)))/$J$8)*100), 1)</f>
        <v>97.2</v>
      </c>
      <c r="S43" s="7">
        <f>ROUNDDOWN((((60*$J$9)*($J$8/(($J$9*60)+(($J$8*(0.01*$D43)*S$40)/60)))/$J$8)*100), 1)</f>
        <v>96.8</v>
      </c>
      <c r="T43" s="7">
        <f>ROUNDDOWN((((60*$J$9)*($J$8/(($J$9*60)+(($J$8*(0.01*$D43)*T$40)/60)))/$J$8)*100), 1)</f>
        <v>96.3</v>
      </c>
      <c r="U43" s="7">
        <f>ROUNDDOWN((((60*$J$9)*($J$8/(($J$9*60)+(($J$8*(0.01*$D43)*U$40)/60)))/$J$8)*100), 1)</f>
        <v>95.8</v>
      </c>
      <c r="V43" s="7">
        <f>ROUNDDOWN((((60*$J$9)*($J$8/(($J$9*60)+(($J$8*(0.01*$D43)*V$40)/60)))/$J$8)*100), 1)</f>
        <v>94.9</v>
      </c>
      <c r="W43" s="87">
        <f>ROUNDDOWN((((60*$J$9)*($J$8/(($J$9*60)+(($J$8*(0.01*$D43)*W$40)/60)))/$J$8)*100), 1)</f>
        <v>93.9</v>
      </c>
      <c r="X43" s="58"/>
    </row>
    <row r="44" spans="1:24">
      <c r="A44" s="58"/>
      <c r="B44" s="85"/>
      <c r="C44" s="6">
        <f t="shared" si="7"/>
        <v>12</v>
      </c>
      <c r="D44" s="11">
        <v>1</v>
      </c>
      <c r="E44" s="7">
        <f>ROUNDDOWN((((60*$J$9)*($J$8/(($J$9*60)+(($J$8*(0.01*$D44)*E$40)/60)))/$J$8)*100), 1)</f>
        <v>99.5</v>
      </c>
      <c r="F44" s="7">
        <f>ROUNDDOWN((((60*$J$9)*($J$8/(($J$9*60)+(($J$8*(0.01*$D44)*F$40)/60)))/$J$8)*100), 1)</f>
        <v>99.2</v>
      </c>
      <c r="G44" s="7">
        <f>ROUNDDOWN((((60*$J$9)*($J$8/(($J$9*60)+(($J$8*(0.01*$D44)*G$40)/60)))/$J$8)*100), 1)</f>
        <v>99</v>
      </c>
      <c r="H44" s="7">
        <f>ROUNDDOWN((((60*$J$9)*($J$8/(($J$9*60)+(($J$8*(0.01*$D44)*H$40)/60)))/$J$8)*100), 1)</f>
        <v>98.8</v>
      </c>
      <c r="I44" s="7">
        <f>ROUNDDOWN((((60*$J$9)*($J$8/(($J$9*60)+(($J$8*(0.01*$D44)*I$40)/60)))/$J$8)*100), 1)</f>
        <v>98.5</v>
      </c>
      <c r="J44" s="7">
        <f>ROUNDDOWN((((60*$J$9)*($J$8/(($J$9*60)+(($J$8*(0.01*$D44)*J$40)/60)))/$J$8)*100), 1)</f>
        <v>98.3</v>
      </c>
      <c r="K44" s="7">
        <f>ROUNDDOWN((((60*$J$9)*($J$8/(($J$9*60)+(($J$8*(0.01*$D44)*K$40)/60)))/$J$8)*100), 1)</f>
        <v>98.1</v>
      </c>
      <c r="L44" s="7">
        <f>ROUNDDOWN((((60*$J$9)*($J$8/(($J$9*60)+(($J$8*(0.01*$D44)*L$40)/60)))/$J$8)*100), 1)</f>
        <v>97.9</v>
      </c>
      <c r="M44" s="7">
        <f>ROUNDDOWN((((60*$J$9)*($J$8/(($J$9*60)+(($J$8*(0.01*$D44)*M$40)/60)))/$J$8)*100), 1)</f>
        <v>97.6</v>
      </c>
      <c r="N44" s="7">
        <f>ROUNDDOWN((((60*$J$9)*($J$8/(($J$9*60)+(($J$8*(0.01*$D44)*N$40)/60)))/$J$8)*100), 1)</f>
        <v>97.4</v>
      </c>
      <c r="O44" s="7">
        <f>ROUNDDOWN((((60*$J$9)*($J$8/(($J$9*60)+(($J$8*(0.01*$D44)*O$40)/60)))/$J$8)*100), 1)</f>
        <v>97.2</v>
      </c>
      <c r="P44" s="7">
        <f>ROUNDDOWN((((60*$J$9)*($J$8/(($J$9*60)+(($J$8*(0.01*$D44)*P$40)/60)))/$J$8)*100), 1)</f>
        <v>96.9</v>
      </c>
      <c r="Q44" s="7">
        <f>ROUNDDOWN((((60*$J$9)*($J$8/(($J$9*60)+(($J$8*(0.01*$D44)*Q$40)/60)))/$J$8)*100), 1)</f>
        <v>96.7</v>
      </c>
      <c r="R44" s="7">
        <f>ROUNDDOWN((((60*$J$9)*($J$8/(($J$9*60)+(($J$8*(0.01*$D44)*R$40)/60)))/$J$8)*100), 1)</f>
        <v>96.3</v>
      </c>
      <c r="S44" s="7">
        <f>ROUNDDOWN((((60*$J$9)*($J$8/(($J$9*60)+(($J$8*(0.01*$D44)*S$40)/60)))/$J$8)*100), 1)</f>
        <v>95.8</v>
      </c>
      <c r="T44" s="7">
        <f>ROUNDDOWN((((60*$J$9)*($J$8/(($J$9*60)+(($J$8*(0.01*$D44)*T$40)/60)))/$J$8)*100), 1)</f>
        <v>95.2</v>
      </c>
      <c r="U44" s="7">
        <f>ROUNDDOWN((((60*$J$9)*($J$8/(($J$9*60)+(($J$8*(0.01*$D44)*U$40)/60)))/$J$8)*100), 1)</f>
        <v>94.5</v>
      </c>
      <c r="V44" s="7">
        <f>ROUNDDOWN((((60*$J$9)*($J$8/(($J$9*60)+(($J$8*(0.01*$D44)*V$40)/60)))/$J$8)*100), 1)</f>
        <v>93.3</v>
      </c>
      <c r="W44" s="87">
        <f>ROUNDDOWN((((60*$J$9)*($J$8/(($J$9*60)+(($J$8*(0.01*$D44)*W$40)/60)))/$J$8)*100), 1)</f>
        <v>92.1</v>
      </c>
      <c r="X44" s="58"/>
    </row>
    <row r="45" spans="1:24">
      <c r="A45" s="58"/>
      <c r="B45" s="85"/>
      <c r="C45" s="6">
        <f t="shared" si="7"/>
        <v>15</v>
      </c>
      <c r="D45" s="11">
        <v>1.25</v>
      </c>
      <c r="E45" s="7">
        <f>ROUNDDOWN((((60*$J$9)*($J$8/(($J$9*60)+(($J$8*(0.01*$D45)*E$40)/60)))/$J$8)*100), 1)</f>
        <v>99.4</v>
      </c>
      <c r="F45" s="7">
        <f>ROUNDDOWN((((60*$J$9)*($J$8/(($J$9*60)+(($J$8*(0.01*$D45)*F$40)/60)))/$J$8)*100), 1)</f>
        <v>99.1</v>
      </c>
      <c r="G45" s="7">
        <f>ROUNDDOWN((((60*$J$9)*($J$8/(($J$9*60)+(($J$8*(0.01*$D45)*G$40)/60)))/$J$8)*100), 1)</f>
        <v>98.8</v>
      </c>
      <c r="H45" s="7">
        <f>ROUNDDOWN((((60*$J$9)*($J$8/(($J$9*60)+(($J$8*(0.01*$D45)*H$40)/60)))/$J$8)*100), 1)</f>
        <v>98.5</v>
      </c>
      <c r="I45" s="7">
        <f>ROUNDDOWN((((60*$J$9)*($J$8/(($J$9*60)+(($J$8*(0.01*$D45)*I$40)/60)))/$J$8)*100), 1)</f>
        <v>98.2</v>
      </c>
      <c r="J45" s="7">
        <f>ROUNDDOWN((((60*$J$9)*($J$8/(($J$9*60)+(($J$8*(0.01*$D45)*J$40)/60)))/$J$8)*100), 1)</f>
        <v>97.9</v>
      </c>
      <c r="K45" s="7">
        <f>ROUNDDOWN((((60*$J$9)*($J$8/(($J$9*60)+(($J$8*(0.01*$D45)*K$40)/60)))/$J$8)*100), 1)</f>
        <v>97.6</v>
      </c>
      <c r="L45" s="7">
        <f>ROUNDDOWN((((60*$J$9)*($J$8/(($J$9*60)+(($J$8*(0.01*$D45)*L$40)/60)))/$J$8)*100), 1)</f>
        <v>97.3</v>
      </c>
      <c r="M45" s="7">
        <f>ROUNDDOWN((((60*$J$9)*($J$8/(($J$9*60)+(($J$8*(0.01*$D45)*M$40)/60)))/$J$8)*100), 1)</f>
        <v>97.1</v>
      </c>
      <c r="N45" s="7">
        <f>ROUNDDOWN((((60*$J$9)*($J$8/(($J$9*60)+(($J$8*(0.01*$D45)*N$40)/60)))/$J$8)*100), 1)</f>
        <v>96.8</v>
      </c>
      <c r="O45" s="7">
        <f>ROUNDDOWN((((60*$J$9)*($J$8/(($J$9*60)+(($J$8*(0.01*$D45)*O$40)/60)))/$J$8)*100), 1)</f>
        <v>96.5</v>
      </c>
      <c r="P45" s="7">
        <f>ROUNDDOWN((((60*$J$9)*($J$8/(($J$9*60)+(($J$8*(0.01*$D45)*P$40)/60)))/$J$8)*100), 1)</f>
        <v>96.2</v>
      </c>
      <c r="Q45" s="7">
        <f>ROUNDDOWN((((60*$J$9)*($J$8/(($J$9*60)+(($J$8*(0.01*$D45)*Q$40)/60)))/$J$8)*100), 1)</f>
        <v>96</v>
      </c>
      <c r="R45" s="7">
        <f>ROUNDDOWN((((60*$J$9)*($J$8/(($J$9*60)+(($J$8*(0.01*$D45)*R$40)/60)))/$J$8)*100), 1)</f>
        <v>95.4</v>
      </c>
      <c r="S45" s="7">
        <f>ROUNDDOWN((((60*$J$9)*($J$8/(($J$9*60)+(($J$8*(0.01*$D45)*S$40)/60)))/$J$8)*100), 1)</f>
        <v>94.9</v>
      </c>
      <c r="T45" s="7">
        <f>ROUNDDOWN((((60*$J$9)*($J$8/(($J$9*60)+(($J$8*(0.01*$D45)*T$40)/60)))/$J$8)*100), 1)</f>
        <v>94.1</v>
      </c>
      <c r="U45" s="7">
        <f>ROUNDDOWN((((60*$J$9)*($J$8/(($J$9*60)+(($J$8*(0.01*$D45)*U$40)/60)))/$J$8)*100), 1)</f>
        <v>93.3</v>
      </c>
      <c r="V45" s="7">
        <f>ROUNDDOWN((((60*$J$9)*($J$8/(($J$9*60)+(($J$8*(0.01*$D45)*V$40)/60)))/$J$8)*100), 1)</f>
        <v>91.8</v>
      </c>
      <c r="W45" s="87">
        <f>ROUNDDOWN((((60*$J$9)*($J$8/(($J$9*60)+(($J$8*(0.01*$D45)*W$40)/60)))/$J$8)*100), 1)</f>
        <v>90.3</v>
      </c>
      <c r="X45" s="58"/>
    </row>
    <row r="46" spans="1:24">
      <c r="A46" s="58"/>
      <c r="B46" s="85"/>
      <c r="C46" s="6">
        <f t="shared" si="7"/>
        <v>18</v>
      </c>
      <c r="D46" s="11">
        <v>1.5</v>
      </c>
      <c r="E46" s="7">
        <f>ROUNDDOWN((((60*$J$9)*($J$8/(($J$9*60)+(($J$8*(0.01*$D46)*E$40)/60)))/$J$8)*100), 1)</f>
        <v>99.2</v>
      </c>
      <c r="F46" s="7">
        <f>ROUNDDOWN((((60*$J$9)*($J$8/(($J$9*60)+(($J$8*(0.01*$D46)*F$40)/60)))/$J$8)*100), 1)</f>
        <v>98.9</v>
      </c>
      <c r="G46" s="7">
        <f>ROUNDDOWN((((60*$J$9)*($J$8/(($J$9*60)+(($J$8*(0.01*$D46)*G$40)/60)))/$J$8)*100), 1)</f>
        <v>98.5</v>
      </c>
      <c r="H46" s="7">
        <f>ROUNDDOWN((((60*$J$9)*($J$8/(($J$9*60)+(($J$8*(0.01*$D46)*H$40)/60)))/$J$8)*100), 1)</f>
        <v>98.2</v>
      </c>
      <c r="I46" s="7">
        <f>ROUNDDOWN((((60*$J$9)*($J$8/(($J$9*60)+(($J$8*(0.01*$D46)*I$40)/60)))/$J$8)*100), 1)</f>
        <v>97.9</v>
      </c>
      <c r="J46" s="7">
        <f>ROUNDDOWN((((60*$J$9)*($J$8/(($J$9*60)+(($J$8*(0.01*$D46)*J$40)/60)))/$J$8)*100), 1)</f>
        <v>97.5</v>
      </c>
      <c r="K46" s="7">
        <f>ROUNDDOWN((((60*$J$9)*($J$8/(($J$9*60)+(($J$8*(0.01*$D46)*K$40)/60)))/$J$8)*100), 1)</f>
        <v>97.2</v>
      </c>
      <c r="L46" s="7">
        <f>ROUNDDOWN((((60*$J$9)*($J$8/(($J$9*60)+(($J$8*(0.01*$D46)*L$40)/60)))/$J$8)*100), 1)</f>
        <v>96.8</v>
      </c>
      <c r="M46" s="7">
        <f>ROUNDDOWN((((60*$J$9)*($J$8/(($J$9*60)+(($J$8*(0.01*$D46)*M$40)/60)))/$J$8)*100), 1)</f>
        <v>96.5</v>
      </c>
      <c r="N46" s="7">
        <f>ROUNDDOWN((((60*$J$9)*($J$8/(($J$9*60)+(($J$8*(0.01*$D46)*N$40)/60)))/$J$8)*100), 1)</f>
        <v>96.2</v>
      </c>
      <c r="O46" s="7">
        <f>ROUNDDOWN((((60*$J$9)*($J$8/(($J$9*60)+(($J$8*(0.01*$D46)*O$40)/60)))/$J$8)*100), 1)</f>
        <v>95.8</v>
      </c>
      <c r="P46" s="7">
        <f>ROUNDDOWN((((60*$J$9)*($J$8/(($J$9*60)+(($J$8*(0.01*$D46)*P$40)/60)))/$J$8)*100), 1)</f>
        <v>95.5</v>
      </c>
      <c r="Q46" s="7">
        <f>ROUNDDOWN((((60*$J$9)*($J$8/(($J$9*60)+(($J$8*(0.01*$D46)*Q$40)/60)))/$J$8)*100), 1)</f>
        <v>95.2</v>
      </c>
      <c r="R46" s="7">
        <f>ROUNDDOWN((((60*$J$9)*($J$8/(($J$9*60)+(($J$8*(0.01*$D46)*R$40)/60)))/$J$8)*100), 1)</f>
        <v>94.5</v>
      </c>
      <c r="S46" s="7">
        <f>ROUNDDOWN((((60*$J$9)*($J$8/(($J$9*60)+(($J$8*(0.01*$D46)*S$40)/60)))/$J$8)*100), 1)</f>
        <v>93.9</v>
      </c>
      <c r="T46" s="7">
        <f>ROUNDDOWN((((60*$J$9)*($J$8/(($J$9*60)+(($J$8*(0.01*$D46)*T$40)/60)))/$J$8)*100), 1)</f>
        <v>93</v>
      </c>
      <c r="U46" s="7">
        <f>ROUNDDOWN((((60*$J$9)*($J$8/(($J$9*60)+(($J$8*(0.01*$D46)*U$40)/60)))/$J$8)*100), 1)</f>
        <v>92.1</v>
      </c>
      <c r="V46" s="7">
        <f>ROUNDDOWN((((60*$J$9)*($J$8/(($J$9*60)+(($J$8*(0.01*$D46)*V$40)/60)))/$J$8)*100), 1)</f>
        <v>90.3</v>
      </c>
      <c r="W46" s="87">
        <f>ROUNDDOWN((((60*$J$9)*($J$8/(($J$9*60)+(($J$8*(0.01*$D46)*W$40)/60)))/$J$8)*100), 1)</f>
        <v>88.6</v>
      </c>
      <c r="X46" s="58"/>
    </row>
    <row r="47" spans="1:24">
      <c r="A47" s="58"/>
      <c r="B47" s="85"/>
      <c r="C47" s="6">
        <f t="shared" si="7"/>
        <v>21</v>
      </c>
      <c r="D47" s="11">
        <v>1.75</v>
      </c>
      <c r="E47" s="7">
        <f>ROUNDDOWN((((60*$J$9)*($J$8/(($J$9*60)+(($J$8*(0.01*$D47)*E$40)/60)))/$J$8)*100), 1)</f>
        <v>99.1</v>
      </c>
      <c r="F47" s="7">
        <f>ROUNDDOWN((((60*$J$9)*($J$8/(($J$9*60)+(($J$8*(0.01*$D47)*F$40)/60)))/$J$8)*100), 1)</f>
        <v>98.7</v>
      </c>
      <c r="G47" s="7">
        <f>ROUNDDOWN((((60*$J$9)*($J$8/(($J$9*60)+(($J$8*(0.01*$D47)*G$40)/60)))/$J$8)*100), 1)</f>
        <v>98.3</v>
      </c>
      <c r="H47" s="7">
        <f>ROUNDDOWN((((60*$J$9)*($J$8/(($J$9*60)+(($J$8*(0.01*$D47)*H$40)/60)))/$J$8)*100), 1)</f>
        <v>97.9</v>
      </c>
      <c r="I47" s="7">
        <f>ROUNDDOWN((((60*$J$9)*($J$8/(($J$9*60)+(($J$8*(0.01*$D47)*I$40)/60)))/$J$8)*100), 1)</f>
        <v>97.5</v>
      </c>
      <c r="J47" s="7">
        <f>ROUNDDOWN((((60*$J$9)*($J$8/(($J$9*60)+(($J$8*(0.01*$D47)*J$40)/60)))/$J$8)*100), 1)</f>
        <v>97.1</v>
      </c>
      <c r="K47" s="7">
        <f>ROUNDDOWN((((60*$J$9)*($J$8/(($J$9*60)+(($J$8*(0.01*$D47)*K$40)/60)))/$J$8)*100), 1)</f>
        <v>96.7</v>
      </c>
      <c r="L47" s="7">
        <f>ROUNDDOWN((((60*$J$9)*($J$8/(($J$9*60)+(($J$8*(0.01*$D47)*L$40)/60)))/$J$8)*100), 1)</f>
        <v>96.3</v>
      </c>
      <c r="M47" s="7">
        <f>ROUNDDOWN((((60*$J$9)*($J$8/(($J$9*60)+(($J$8*(0.01*$D47)*M$40)/60)))/$J$8)*100), 1)</f>
        <v>96</v>
      </c>
      <c r="N47" s="7">
        <f>ROUNDDOWN((((60*$J$9)*($J$8/(($J$9*60)+(($J$8*(0.01*$D47)*N$40)/60)))/$J$8)*100), 1)</f>
        <v>95.6</v>
      </c>
      <c r="O47" s="7">
        <f>ROUNDDOWN((((60*$J$9)*($J$8/(($J$9*60)+(($J$8*(0.01*$D47)*O$40)/60)))/$J$8)*100), 1)</f>
        <v>95.2</v>
      </c>
      <c r="P47" s="7">
        <f>ROUNDDOWN((((60*$J$9)*($J$8/(($J$9*60)+(($J$8*(0.01*$D47)*P$40)/60)))/$J$8)*100), 1)</f>
        <v>94.8</v>
      </c>
      <c r="Q47" s="7">
        <f>ROUNDDOWN((((60*$J$9)*($J$8/(($J$9*60)+(($J$8*(0.01*$D47)*Q$40)/60)))/$J$8)*100), 1)</f>
        <v>94.4</v>
      </c>
      <c r="R47" s="7">
        <f>ROUNDDOWN((((60*$J$9)*($J$8/(($J$9*60)+(($J$8*(0.01*$D47)*R$40)/60)))/$J$8)*100), 1)</f>
        <v>93.7</v>
      </c>
      <c r="S47" s="7">
        <f>ROUNDDOWN((((60*$J$9)*($J$8/(($J$9*60)+(($J$8*(0.01*$D47)*S$40)/60)))/$J$8)*100), 1)</f>
        <v>93</v>
      </c>
      <c r="T47" s="7">
        <f>ROUNDDOWN((((60*$J$9)*($J$8/(($J$9*60)+(($J$8*(0.01*$D47)*T$40)/60)))/$J$8)*100), 1)</f>
        <v>91.9</v>
      </c>
      <c r="U47" s="7">
        <f>ROUNDDOWN((((60*$J$9)*($J$8/(($J$9*60)+(($J$8*(0.01*$D47)*U$40)/60)))/$J$8)*100), 1)</f>
        <v>90.9</v>
      </c>
      <c r="V47" s="7">
        <f>ROUNDDOWN((((60*$J$9)*($J$8/(($J$9*60)+(($J$8*(0.01*$D47)*V$40)/60)))/$J$8)*100), 1)</f>
        <v>88.8</v>
      </c>
      <c r="W47" s="87">
        <f>ROUNDDOWN((((60*$J$9)*($J$8/(($J$9*60)+(($J$8*(0.01*$D47)*W$40)/60)))/$J$8)*100), 1)</f>
        <v>86.9</v>
      </c>
      <c r="X47" s="58"/>
    </row>
    <row r="48" spans="1:24">
      <c r="A48" s="58"/>
      <c r="B48" s="85"/>
      <c r="C48" s="6">
        <f t="shared" si="7"/>
        <v>24</v>
      </c>
      <c r="D48" s="11">
        <v>2</v>
      </c>
      <c r="E48" s="7">
        <f>ROUNDDOWN((((60*$J$9)*($J$8/(($J$9*60)+(($J$8*(0.01*$D48)*E$40)/60)))/$J$8)*100), 1)</f>
        <v>99</v>
      </c>
      <c r="F48" s="7">
        <f>ROUNDDOWN((((60*$J$9)*($J$8/(($J$9*60)+(($J$8*(0.01*$D48)*F$40)/60)))/$J$8)*100), 1)</f>
        <v>98.5</v>
      </c>
      <c r="G48" s="7">
        <f>ROUNDDOWN((((60*$J$9)*($J$8/(($J$9*60)+(($J$8*(0.01*$D48)*G$40)/60)))/$J$8)*100), 1)</f>
        <v>98.1</v>
      </c>
      <c r="H48" s="7">
        <f>ROUNDDOWN((((60*$J$9)*($J$8/(($J$9*60)+(($J$8*(0.01*$D48)*H$40)/60)))/$J$8)*100), 1)</f>
        <v>97.6</v>
      </c>
      <c r="I48" s="7">
        <f>ROUNDDOWN((((60*$J$9)*($J$8/(($J$9*60)+(($J$8*(0.01*$D48)*I$40)/60)))/$J$8)*100), 1)</f>
        <v>97.2</v>
      </c>
      <c r="J48" s="7">
        <f>ROUNDDOWN((((60*$J$9)*($J$8/(($J$9*60)+(($J$8*(0.01*$D48)*J$40)/60)))/$J$8)*100), 1)</f>
        <v>96.7</v>
      </c>
      <c r="K48" s="7">
        <f>ROUNDDOWN((((60*$J$9)*($J$8/(($J$9*60)+(($J$8*(0.01*$D48)*K$40)/60)))/$J$8)*100), 1)</f>
        <v>96.3</v>
      </c>
      <c r="L48" s="7">
        <f>ROUNDDOWN((((60*$J$9)*($J$8/(($J$9*60)+(($J$8*(0.01*$D48)*L$40)/60)))/$J$8)*100), 1)</f>
        <v>95.8</v>
      </c>
      <c r="M48" s="7">
        <f>ROUNDDOWN((((60*$J$9)*($J$8/(($J$9*60)+(($J$8*(0.01*$D48)*M$40)/60)))/$J$8)*100), 1)</f>
        <v>95.4</v>
      </c>
      <c r="N48" s="7">
        <f>ROUNDDOWN((((60*$J$9)*($J$8/(($J$9*60)+(($J$8*(0.01*$D48)*N$40)/60)))/$J$8)*100), 1)</f>
        <v>95</v>
      </c>
      <c r="O48" s="7">
        <f>ROUNDDOWN((((60*$J$9)*($J$8/(($J$9*60)+(($J$8*(0.01*$D48)*O$40)/60)))/$J$8)*100), 1)</f>
        <v>94.5</v>
      </c>
      <c r="P48" s="7">
        <f>ROUNDDOWN((((60*$J$9)*($J$8/(($J$9*60)+(($J$8*(0.01*$D48)*P$40)/60)))/$J$8)*100), 1)</f>
        <v>94.1</v>
      </c>
      <c r="Q48" s="7">
        <f>ROUNDDOWN((((60*$J$9)*($J$8/(($J$9*60)+(($J$8*(0.01*$D48)*Q$40)/60)))/$J$8)*100), 1)</f>
        <v>93.7</v>
      </c>
      <c r="R48" s="7">
        <f>ROUNDDOWN((((60*$J$9)*($J$8/(($J$9*60)+(($J$8*(0.01*$D48)*R$40)/60)))/$J$8)*100), 1)</f>
        <v>92.9</v>
      </c>
      <c r="S48" s="7">
        <f>ROUNDDOWN((((60*$J$9)*($J$8/(($J$9*60)+(($J$8*(0.01*$D48)*S$40)/60)))/$J$8)*100), 1)</f>
        <v>92.1</v>
      </c>
      <c r="T48" s="7">
        <f>ROUNDDOWN((((60*$J$9)*($J$8/(($J$9*60)+(($J$8*(0.01*$D48)*T$40)/60)))/$J$8)*100), 1)</f>
        <v>90.9</v>
      </c>
      <c r="U48" s="7">
        <f>ROUNDDOWN((((60*$J$9)*($J$8/(($J$9*60)+(($J$8*(0.01*$D48)*U$40)/60)))/$J$8)*100), 1)</f>
        <v>89.7</v>
      </c>
      <c r="V48" s="7">
        <f>ROUNDDOWN((((60*$J$9)*($J$8/(($J$9*60)+(($J$8*(0.01*$D48)*V$40)/60)))/$J$8)*100), 1)</f>
        <v>87.5</v>
      </c>
      <c r="W48" s="87">
        <f>ROUNDDOWN((((60*$J$9)*($J$8/(($J$9*60)+(($J$8*(0.01*$D48)*W$40)/60)))/$J$8)*100), 1)</f>
        <v>85.3</v>
      </c>
      <c r="X48" s="58"/>
    </row>
    <row r="49" spans="1:24">
      <c r="A49" s="58"/>
      <c r="B49" s="85"/>
      <c r="C49" s="6">
        <f t="shared" si="7"/>
        <v>27</v>
      </c>
      <c r="D49" s="11">
        <v>2.25</v>
      </c>
      <c r="E49" s="7">
        <f>ROUNDDOWN((((60*$J$9)*($J$8/(($J$9*60)+(($J$8*(0.01*$D49)*E$40)/60)))/$J$8)*100), 1)</f>
        <v>98.9</v>
      </c>
      <c r="F49" s="7">
        <f>ROUNDDOWN((((60*$J$9)*($J$8/(($J$9*60)+(($J$8*(0.01*$D49)*F$40)/60)))/$J$8)*100), 1)</f>
        <v>98.4</v>
      </c>
      <c r="G49" s="7">
        <f>ROUNDDOWN((((60*$J$9)*($J$8/(($J$9*60)+(($J$8*(0.01*$D49)*G$40)/60)))/$J$8)*100), 1)</f>
        <v>97.9</v>
      </c>
      <c r="H49" s="7">
        <f>ROUNDDOWN((((60*$J$9)*($J$8/(($J$9*60)+(($J$8*(0.01*$D49)*H$40)/60)))/$J$8)*100), 1)</f>
        <v>97.3</v>
      </c>
      <c r="I49" s="7">
        <f>ROUNDDOWN((((60*$J$9)*($J$8/(($J$9*60)+(($J$8*(0.01*$D49)*I$40)/60)))/$J$8)*100), 1)</f>
        <v>96.8</v>
      </c>
      <c r="J49" s="7">
        <f>ROUNDDOWN((((60*$J$9)*($J$8/(($J$9*60)+(($J$8*(0.01*$D49)*J$40)/60)))/$J$8)*100), 1)</f>
        <v>96.3</v>
      </c>
      <c r="K49" s="7">
        <f>ROUNDDOWN((((60*$J$9)*($J$8/(($J$9*60)+(($J$8*(0.01*$D49)*K$40)/60)))/$J$8)*100), 1)</f>
        <v>95.8</v>
      </c>
      <c r="L49" s="7">
        <f>ROUNDDOWN((((60*$J$9)*($J$8/(($J$9*60)+(($J$8*(0.01*$D49)*L$40)/60)))/$J$8)*100), 1)</f>
        <v>95.4</v>
      </c>
      <c r="M49" s="7">
        <f>ROUNDDOWN((((60*$J$9)*($J$8/(($J$9*60)+(($J$8*(0.01*$D49)*M$40)/60)))/$J$8)*100), 1)</f>
        <v>94.9</v>
      </c>
      <c r="N49" s="7">
        <f>ROUNDDOWN((((60*$J$9)*($J$8/(($J$9*60)+(($J$8*(0.01*$D49)*N$40)/60)))/$J$8)*100), 1)</f>
        <v>94.4</v>
      </c>
      <c r="O49" s="7">
        <f>ROUNDDOWN((((60*$J$9)*($J$8/(($J$9*60)+(($J$8*(0.01*$D49)*O$40)/60)))/$J$8)*100), 1)</f>
        <v>93.9</v>
      </c>
      <c r="P49" s="7">
        <f>ROUNDDOWN((((60*$J$9)*($J$8/(($J$9*60)+(($J$8*(0.01*$D49)*P$40)/60)))/$J$8)*100), 1)</f>
        <v>93.4</v>
      </c>
      <c r="Q49" s="7">
        <f>ROUNDDOWN((((60*$J$9)*($J$8/(($J$9*60)+(($J$8*(0.01*$D49)*Q$40)/60)))/$J$8)*100), 1)</f>
        <v>93</v>
      </c>
      <c r="R49" s="7">
        <f>ROUNDDOWN((((60*$J$9)*($J$8/(($J$9*60)+(($J$8*(0.01*$D49)*R$40)/60)))/$J$8)*100), 1)</f>
        <v>92.1</v>
      </c>
      <c r="S49" s="7">
        <f>ROUNDDOWN((((60*$J$9)*($J$8/(($J$9*60)+(($J$8*(0.01*$D49)*S$40)/60)))/$J$8)*100), 1)</f>
        <v>91.2</v>
      </c>
      <c r="T49" s="7">
        <f>ROUNDDOWN((((60*$J$9)*($J$8/(($J$9*60)+(($J$8*(0.01*$D49)*T$40)/60)))/$J$8)*100), 1)</f>
        <v>89.8</v>
      </c>
      <c r="U49" s="7">
        <f>ROUNDDOWN((((60*$J$9)*($J$8/(($J$9*60)+(($J$8*(0.01*$D49)*U$40)/60)))/$J$8)*100), 1)</f>
        <v>88.6</v>
      </c>
      <c r="V49" s="7">
        <f>ROUNDDOWN((((60*$J$9)*($J$8/(($J$9*60)+(($J$8*(0.01*$D49)*V$40)/60)))/$J$8)*100), 1)</f>
        <v>86.1</v>
      </c>
      <c r="W49" s="87">
        <f>ROUNDDOWN((((60*$J$9)*($J$8/(($J$9*60)+(($J$8*(0.01*$D49)*W$40)/60)))/$J$8)*100), 1)</f>
        <v>83.8</v>
      </c>
      <c r="X49" s="58"/>
    </row>
    <row r="50" spans="1:24">
      <c r="A50" s="58"/>
      <c r="B50" s="85"/>
      <c r="C50" s="6">
        <f t="shared" si="7"/>
        <v>30</v>
      </c>
      <c r="D50" s="11">
        <v>2.5</v>
      </c>
      <c r="E50" s="7">
        <f>ROUNDDOWN((((60*$J$9)*($J$8/(($J$9*60)+(($J$8*(0.01*$D50)*E$40)/60)))/$J$8)*100), 1)</f>
        <v>98.8</v>
      </c>
      <c r="F50" s="7">
        <f>ROUNDDOWN((((60*$J$9)*($J$8/(($J$9*60)+(($J$8*(0.01*$D50)*F$40)/60)))/$J$8)*100), 1)</f>
        <v>98.2</v>
      </c>
      <c r="G50" s="7">
        <f>ROUNDDOWN((((60*$J$9)*($J$8/(($J$9*60)+(($J$8*(0.01*$D50)*G$40)/60)))/$J$8)*100), 1)</f>
        <v>97.6</v>
      </c>
      <c r="H50" s="7">
        <f>ROUNDDOWN((((60*$J$9)*($J$8/(($J$9*60)+(($J$8*(0.01*$D50)*H$40)/60)))/$J$8)*100), 1)</f>
        <v>97.1</v>
      </c>
      <c r="I50" s="7">
        <f>ROUNDDOWN((((60*$J$9)*($J$8/(($J$9*60)+(($J$8*(0.01*$D50)*I$40)/60)))/$J$8)*100), 1)</f>
        <v>96.5</v>
      </c>
      <c r="J50" s="7">
        <f>ROUNDDOWN((((60*$J$9)*($J$8/(($J$9*60)+(($J$8*(0.01*$D50)*J$40)/60)))/$J$8)*100), 1)</f>
        <v>96</v>
      </c>
      <c r="K50" s="7">
        <f>ROUNDDOWN((((60*$J$9)*($J$8/(($J$9*60)+(($J$8*(0.01*$D50)*K$40)/60)))/$J$8)*100), 1)</f>
        <v>95.4</v>
      </c>
      <c r="L50" s="7">
        <f>ROUNDDOWN((((60*$J$9)*($J$8/(($J$9*60)+(($J$8*(0.01*$D50)*L$40)/60)))/$J$8)*100), 1)</f>
        <v>94.9</v>
      </c>
      <c r="M50" s="7">
        <f>ROUNDDOWN((((60*$J$9)*($J$8/(($J$9*60)+(($J$8*(0.01*$D50)*M$40)/60)))/$J$8)*100), 1)</f>
        <v>94.3</v>
      </c>
      <c r="N50" s="7">
        <f>ROUNDDOWN((((60*$J$9)*($J$8/(($J$9*60)+(($J$8*(0.01*$D50)*N$40)/60)))/$J$8)*100), 1)</f>
        <v>93.8</v>
      </c>
      <c r="O50" s="7">
        <f>ROUNDDOWN((((60*$J$9)*($J$8/(($J$9*60)+(($J$8*(0.01*$D50)*O$40)/60)))/$J$8)*100), 1)</f>
        <v>93.3</v>
      </c>
      <c r="P50" s="7">
        <f>ROUNDDOWN((((60*$J$9)*($J$8/(($J$9*60)+(($J$8*(0.01*$D50)*P$40)/60)))/$J$8)*100), 1)</f>
        <v>92.8</v>
      </c>
      <c r="Q50" s="7">
        <f>ROUNDDOWN((((60*$J$9)*($J$8/(($J$9*60)+(($J$8*(0.01*$D50)*Q$40)/60)))/$J$8)*100), 1)</f>
        <v>92.3</v>
      </c>
      <c r="R50" s="7">
        <f>ROUNDDOWN((((60*$J$9)*($J$8/(($J$9*60)+(($J$8*(0.01*$D50)*R$40)/60)))/$J$8)*100), 1)</f>
        <v>91.3</v>
      </c>
      <c r="S50" s="7">
        <f>ROUNDDOWN((((60*$J$9)*($J$8/(($J$9*60)+(($J$8*(0.01*$D50)*S$40)/60)))/$J$8)*100), 1)</f>
        <v>90.3</v>
      </c>
      <c r="T50" s="7">
        <f>ROUNDDOWN((((60*$J$9)*($J$8/(($J$9*60)+(($J$8*(0.01*$D50)*T$40)/60)))/$J$8)*100), 1)</f>
        <v>88.8</v>
      </c>
      <c r="U50" s="7">
        <f>ROUNDDOWN((((60*$J$9)*($J$8/(($J$9*60)+(($J$8*(0.01*$D50)*U$40)/60)))/$J$8)*100), 1)</f>
        <v>87.5</v>
      </c>
      <c r="V50" s="7">
        <f>ROUNDDOWN((((60*$J$9)*($J$8/(($J$9*60)+(($J$8*(0.01*$D50)*V$40)/60)))/$J$8)*100), 1)</f>
        <v>84.8</v>
      </c>
      <c r="W50" s="87">
        <f>ROUNDDOWN((((60*$J$9)*($J$8/(($J$9*60)+(($J$8*(0.01*$D50)*W$40)/60)))/$J$8)*100), 1)</f>
        <v>82.3</v>
      </c>
      <c r="X50" s="58"/>
    </row>
    <row r="51" spans="1:24">
      <c r="A51" s="58"/>
      <c r="B51" s="85"/>
      <c r="C51" s="6">
        <f t="shared" si="7"/>
        <v>33</v>
      </c>
      <c r="D51" s="11">
        <v>2.75</v>
      </c>
      <c r="E51" s="7">
        <f>ROUNDDOWN((((60*$J$9)*($J$8/(($J$9*60)+(($J$8*(0.01*$D51)*E$40)/60)))/$J$8)*100), 1)</f>
        <v>98.7</v>
      </c>
      <c r="F51" s="7">
        <f>ROUNDDOWN((((60*$J$9)*($J$8/(($J$9*60)+(($J$8*(0.01*$D51)*F$40)/60)))/$J$8)*100), 1)</f>
        <v>98</v>
      </c>
      <c r="G51" s="7">
        <f>ROUNDDOWN((((60*$J$9)*($J$8/(($J$9*60)+(($J$8*(0.01*$D51)*G$40)/60)))/$J$8)*100), 1)</f>
        <v>97.4</v>
      </c>
      <c r="H51" s="7">
        <f>ROUNDDOWN((((60*$J$9)*($J$8/(($J$9*60)+(($J$8*(0.01*$D51)*H$40)/60)))/$J$8)*100), 1)</f>
        <v>96.8</v>
      </c>
      <c r="I51" s="7">
        <f>ROUNDDOWN((((60*$J$9)*($J$8/(($J$9*60)+(($J$8*(0.01*$D51)*I$40)/60)))/$J$8)*100), 1)</f>
        <v>96.2</v>
      </c>
      <c r="J51" s="7">
        <f>ROUNDDOWN((((60*$J$9)*($J$8/(($J$9*60)+(($J$8*(0.01*$D51)*J$40)/60)))/$J$8)*100), 1)</f>
        <v>95.6</v>
      </c>
      <c r="K51" s="7">
        <f>ROUNDDOWN((((60*$J$9)*($J$8/(($J$9*60)+(($J$8*(0.01*$D51)*K$40)/60)))/$J$8)*100), 1)</f>
        <v>95</v>
      </c>
      <c r="L51" s="7">
        <f>ROUNDDOWN((((60*$J$9)*($J$8/(($J$9*60)+(($J$8*(0.01*$D51)*L$40)/60)))/$J$8)*100), 1)</f>
        <v>94.4</v>
      </c>
      <c r="M51" s="7">
        <f>ROUNDDOWN((((60*$J$9)*($J$8/(($J$9*60)+(($J$8*(0.01*$D51)*M$40)/60)))/$J$8)*100), 1)</f>
        <v>93.8</v>
      </c>
      <c r="N51" s="7">
        <f>ROUNDDOWN((((60*$J$9)*($J$8/(($J$9*60)+(($J$8*(0.01*$D51)*N$40)/60)))/$J$8)*100), 1)</f>
        <v>93.2</v>
      </c>
      <c r="O51" s="7">
        <f>ROUNDDOWN((((60*$J$9)*($J$8/(($J$9*60)+(($J$8*(0.01*$D51)*O$40)/60)))/$J$8)*100), 1)</f>
        <v>92.7</v>
      </c>
      <c r="P51" s="7">
        <f>ROUNDDOWN((((60*$J$9)*($J$8/(($J$9*60)+(($J$8*(0.01*$D51)*P$40)/60)))/$J$8)*100), 1)</f>
        <v>92.1</v>
      </c>
      <c r="Q51" s="7">
        <f>ROUNDDOWN((((60*$J$9)*($J$8/(($J$9*60)+(($J$8*(0.01*$D51)*Q$40)/60)))/$J$8)*100), 1)</f>
        <v>91.6</v>
      </c>
      <c r="R51" s="7">
        <f>ROUNDDOWN((((60*$J$9)*($J$8/(($J$9*60)+(($J$8*(0.01*$D51)*R$40)/60)))/$J$8)*100), 1)</f>
        <v>90.5</v>
      </c>
      <c r="S51" s="7">
        <f>ROUNDDOWN((((60*$J$9)*($J$8/(($J$9*60)+(($J$8*(0.01*$D51)*S$40)/60)))/$J$8)*100), 1)</f>
        <v>89.4</v>
      </c>
      <c r="T51" s="7">
        <f>ROUNDDOWN((((60*$J$9)*($J$8/(($J$9*60)+(($J$8*(0.01*$D51)*T$40)/60)))/$J$8)*100), 1)</f>
        <v>87.9</v>
      </c>
      <c r="U51" s="7">
        <f>ROUNDDOWN((((60*$J$9)*($J$8/(($J$9*60)+(($J$8*(0.01*$D51)*U$40)/60)))/$J$8)*100), 1)</f>
        <v>86.4</v>
      </c>
      <c r="V51" s="7">
        <f>ROUNDDOWN((((60*$J$9)*($J$8/(($J$9*60)+(($J$8*(0.01*$D51)*V$40)/60)))/$J$8)*100), 1)</f>
        <v>83.5</v>
      </c>
      <c r="W51" s="87">
        <f>ROUNDDOWN((((60*$J$9)*($J$8/(($J$9*60)+(($J$8*(0.01*$D51)*W$40)/60)))/$J$8)*100), 1)</f>
        <v>80.900000000000006</v>
      </c>
      <c r="X51" s="58"/>
    </row>
    <row r="52" spans="1:24">
      <c r="A52" s="58"/>
      <c r="B52" s="85"/>
      <c r="C52" s="6">
        <f t="shared" si="7"/>
        <v>36</v>
      </c>
      <c r="D52" s="11">
        <v>3</v>
      </c>
      <c r="E52" s="7">
        <f>ROUNDDOWN((((60*$J$9)*($J$8/(($J$9*60)+(($J$8*(0.01*$D52)*E$40)/60)))/$J$8)*100), 1)</f>
        <v>98.5</v>
      </c>
      <c r="F52" s="7">
        <f>ROUNDDOWN((((60*$J$9)*($J$8/(($J$9*60)+(($J$8*(0.01*$D52)*F$40)/60)))/$J$8)*100), 1)</f>
        <v>97.9</v>
      </c>
      <c r="G52" s="7">
        <f>ROUNDDOWN((((60*$J$9)*($J$8/(($J$9*60)+(($J$8*(0.01*$D52)*G$40)/60)))/$J$8)*100), 1)</f>
        <v>97.2</v>
      </c>
      <c r="H52" s="7">
        <f>ROUNDDOWN((((60*$J$9)*($J$8/(($J$9*60)+(($J$8*(0.01*$D52)*H$40)/60)))/$J$8)*100), 1)</f>
        <v>96.5</v>
      </c>
      <c r="I52" s="7">
        <f>ROUNDDOWN((((60*$J$9)*($J$8/(($J$9*60)+(($J$8*(0.01*$D52)*I$40)/60)))/$J$8)*100), 1)</f>
        <v>95.8</v>
      </c>
      <c r="J52" s="7">
        <f>ROUNDDOWN((((60*$J$9)*($J$8/(($J$9*60)+(($J$8*(0.01*$D52)*J$40)/60)))/$J$8)*100), 1)</f>
        <v>95.2</v>
      </c>
      <c r="K52" s="7">
        <f>ROUNDDOWN((((60*$J$9)*($J$8/(($J$9*60)+(($J$8*(0.01*$D52)*K$40)/60)))/$J$8)*100), 1)</f>
        <v>94.5</v>
      </c>
      <c r="L52" s="7">
        <f>ROUNDDOWN((((60*$J$9)*($J$8/(($J$9*60)+(($J$8*(0.01*$D52)*L$40)/60)))/$J$8)*100), 1)</f>
        <v>93.9</v>
      </c>
      <c r="M52" s="7">
        <f>ROUNDDOWN((((60*$J$9)*($J$8/(($J$9*60)+(($J$8*(0.01*$D52)*M$40)/60)))/$J$8)*100), 1)</f>
        <v>93.3</v>
      </c>
      <c r="N52" s="7">
        <f>ROUNDDOWN((((60*$J$9)*($J$8/(($J$9*60)+(($J$8*(0.01*$D52)*N$40)/60)))/$J$8)*100), 1)</f>
        <v>92.7</v>
      </c>
      <c r="O52" s="7">
        <f>ROUNDDOWN((((60*$J$9)*($J$8/(($J$9*60)+(($J$8*(0.01*$D52)*O$40)/60)))/$J$8)*100), 1)</f>
        <v>92.1</v>
      </c>
      <c r="P52" s="7">
        <f>ROUNDDOWN((((60*$J$9)*($J$8/(($J$9*60)+(($J$8*(0.01*$D52)*P$40)/60)))/$J$8)*100), 1)</f>
        <v>91.5</v>
      </c>
      <c r="Q52" s="7">
        <f>ROUNDDOWN((((60*$J$9)*($J$8/(($J$9*60)+(($J$8*(0.01*$D52)*Q$40)/60)))/$J$8)*100), 1)</f>
        <v>90.9</v>
      </c>
      <c r="R52" s="7">
        <f>ROUNDDOWN((((60*$J$9)*($J$8/(($J$9*60)+(($J$8*(0.01*$D52)*R$40)/60)))/$J$8)*100), 1)</f>
        <v>89.7</v>
      </c>
      <c r="S52" s="7">
        <f>ROUNDDOWN((((60*$J$9)*($J$8/(($J$9*60)+(($J$8*(0.01*$D52)*S$40)/60)))/$J$8)*100), 1)</f>
        <v>88.6</v>
      </c>
      <c r="T52" s="7">
        <f>ROUNDDOWN((((60*$J$9)*($J$8/(($J$9*60)+(($J$8*(0.01*$D52)*T$40)/60)))/$J$8)*100), 1)</f>
        <v>86.9</v>
      </c>
      <c r="U52" s="7">
        <f>ROUNDDOWN((((60*$J$9)*($J$8/(($J$9*60)+(($J$8*(0.01*$D52)*U$40)/60)))/$J$8)*100), 1)</f>
        <v>85.3</v>
      </c>
      <c r="V52" s="7">
        <f>ROUNDDOWN((((60*$J$9)*($J$8/(($J$9*60)+(($J$8*(0.01*$D52)*V$40)/60)))/$J$8)*100), 1)</f>
        <v>82.3</v>
      </c>
      <c r="W52" s="87">
        <f>ROUNDDOWN((((60*$J$9)*($J$8/(($J$9*60)+(($J$8*(0.01*$D52)*W$40)/60)))/$J$8)*100), 1)</f>
        <v>79.5</v>
      </c>
      <c r="X52" s="58"/>
    </row>
    <row r="53" spans="1:24">
      <c r="A53" s="58"/>
      <c r="B53" s="85"/>
      <c r="C53" s="129">
        <f t="shared" si="7"/>
        <v>39</v>
      </c>
      <c r="D53" s="130">
        <v>3.25</v>
      </c>
      <c r="E53" s="131">
        <f>ROUNDDOWN((((60*$J$9)*($J$8/(($J$9*60)+(($J$8*(0.01*$D53)*E$40)/60)))/$J$8)*100), 1)</f>
        <v>98.4</v>
      </c>
      <c r="F53" s="131">
        <f>ROUNDDOWN((((60*$J$9)*($J$8/(($J$9*60)+(($J$8*(0.01*$D53)*F$40)/60)))/$J$8)*100), 1)</f>
        <v>97.7</v>
      </c>
      <c r="G53" s="131">
        <f>ROUNDDOWN((((60*$J$9)*($J$8/(($J$9*60)+(($J$8*(0.01*$D53)*G$40)/60)))/$J$8)*100), 1)</f>
        <v>96.9</v>
      </c>
      <c r="H53" s="131">
        <f>ROUNDDOWN((((60*$J$9)*($J$8/(($J$9*60)+(($J$8*(0.01*$D53)*H$40)/60)))/$J$8)*100), 1)</f>
        <v>96.2</v>
      </c>
      <c r="I53" s="131">
        <f>ROUNDDOWN((((60*$J$9)*($J$8/(($J$9*60)+(($J$8*(0.01*$D53)*I$40)/60)))/$J$8)*100), 1)</f>
        <v>95.5</v>
      </c>
      <c r="J53" s="131">
        <f>ROUNDDOWN((((60*$J$9)*($J$8/(($J$9*60)+(($J$8*(0.01*$D53)*J$40)/60)))/$J$8)*100), 1)</f>
        <v>94.8</v>
      </c>
      <c r="K53" s="131">
        <f>ROUNDDOWN((((60*$J$9)*($J$8/(($J$9*60)+(($J$8*(0.01*$D53)*K$40)/60)))/$J$8)*100), 1)</f>
        <v>94.1</v>
      </c>
      <c r="L53" s="131">
        <f>ROUNDDOWN((((60*$J$9)*($J$8/(($J$9*60)+(($J$8*(0.01*$D53)*L$40)/60)))/$J$8)*100), 1)</f>
        <v>93.4</v>
      </c>
      <c r="M53" s="131">
        <f>ROUNDDOWN((((60*$J$9)*($J$8/(($J$9*60)+(($J$8*(0.01*$D53)*M$40)/60)))/$J$8)*100), 1)</f>
        <v>92.8</v>
      </c>
      <c r="N53" s="131">
        <f>ROUNDDOWN((((60*$J$9)*($J$8/(($J$9*60)+(($J$8*(0.01*$D53)*N$40)/60)))/$J$8)*100), 1)</f>
        <v>92.1</v>
      </c>
      <c r="O53" s="131">
        <f>ROUNDDOWN((((60*$J$9)*($J$8/(($J$9*60)+(($J$8*(0.01*$D53)*O$40)/60)))/$J$8)*100), 1)</f>
        <v>91.5</v>
      </c>
      <c r="P53" s="131">
        <f>ROUNDDOWN((((60*$J$9)*($J$8/(($J$9*60)+(($J$8*(0.01*$D53)*P$40)/60)))/$J$8)*100), 1)</f>
        <v>90.8</v>
      </c>
      <c r="Q53" s="131">
        <f>ROUNDDOWN((((60*$J$9)*($J$8/(($J$9*60)+(($J$8*(0.01*$D53)*Q$40)/60)))/$J$8)*100), 1)</f>
        <v>90.2</v>
      </c>
      <c r="R53" s="131">
        <f>ROUNDDOWN((((60*$J$9)*($J$8/(($J$9*60)+(($J$8*(0.01*$D53)*R$40)/60)))/$J$8)*100), 1)</f>
        <v>88.9</v>
      </c>
      <c r="S53" s="131">
        <f>ROUNDDOWN((((60*$J$9)*($J$8/(($J$9*60)+(($J$8*(0.01*$D53)*S$40)/60)))/$J$8)*100), 1)</f>
        <v>87.7</v>
      </c>
      <c r="T53" s="131">
        <f>ROUNDDOWN((((60*$J$9)*($J$8/(($J$9*60)+(($J$8*(0.01*$D53)*T$40)/60)))/$J$8)*100), 1)</f>
        <v>86</v>
      </c>
      <c r="U53" s="131">
        <f>ROUNDDOWN((((60*$J$9)*($J$8/(($J$9*60)+(($J$8*(0.01*$D53)*U$40)/60)))/$J$8)*100), 1)</f>
        <v>84.3</v>
      </c>
      <c r="V53" s="131">
        <f>ROUNDDOWN((((60*$J$9)*($J$8/(($J$9*60)+(($J$8*(0.01*$D53)*V$40)/60)))/$J$8)*100), 1)</f>
        <v>81.099999999999994</v>
      </c>
      <c r="W53" s="132">
        <f>ROUNDDOWN((((60*$J$9)*($J$8/(($J$9*60)+(($J$8*(0.01*$D53)*W$40)/60)))/$J$8)*100), 1)</f>
        <v>78.2</v>
      </c>
      <c r="X53" s="58"/>
    </row>
    <row r="54" spans="1:24">
      <c r="A54" s="58"/>
      <c r="B54" s="85"/>
      <c r="C54" s="135" t="s">
        <v>43</v>
      </c>
      <c r="D54" s="135"/>
      <c r="E54" s="135"/>
      <c r="F54" s="135"/>
      <c r="G54" s="135"/>
      <c r="H54" s="135"/>
      <c r="I54" s="135"/>
      <c r="J54" s="135"/>
      <c r="K54" s="135"/>
      <c r="L54" s="135"/>
      <c r="M54" s="135"/>
      <c r="N54" s="135"/>
      <c r="O54" s="135"/>
      <c r="P54" s="135"/>
      <c r="Q54" s="135"/>
      <c r="R54" s="135"/>
      <c r="S54" s="135"/>
      <c r="T54" s="135"/>
      <c r="U54" s="135"/>
      <c r="V54" s="135"/>
      <c r="W54" s="136"/>
      <c r="X54" s="58"/>
    </row>
    <row r="55" spans="1:24">
      <c r="A55" s="58"/>
      <c r="B55" s="85"/>
      <c r="C55" s="133">
        <f>$J$8*(0.01)*D55</f>
        <v>120</v>
      </c>
      <c r="D55" s="134">
        <v>10</v>
      </c>
      <c r="E55" s="122">
        <f>ROUNDDOWN((((60*$J$9)*($J$8/(($J$9*60)+(($J$8*(0.01*$D55)*E$40)/60)))/$J$8)*100), 1)</f>
        <v>95.4</v>
      </c>
      <c r="F55" s="122">
        <f>ROUNDDOWN((((60*$J$9)*($J$8/(($J$9*60)+(($J$8*(0.01*$D55)*F$40)/60)))/$J$8)*100), 1)</f>
        <v>93.3</v>
      </c>
      <c r="G55" s="122">
        <f>ROUNDDOWN((((60*$J$9)*($J$8/(($J$9*60)+(($J$8*(0.01*$D55)*G$40)/60)))/$J$8)*100), 1)</f>
        <v>91.3</v>
      </c>
      <c r="H55" s="122">
        <f>ROUNDDOWN((((60*$J$9)*($J$8/(($J$9*60)+(($J$8*(0.01*$D55)*H$40)/60)))/$J$8)*100), 1)</f>
        <v>89.3</v>
      </c>
      <c r="I55" s="122">
        <f>ROUNDDOWN((((60*$J$9)*($J$8/(($J$9*60)+(($J$8*(0.01*$D55)*I$40)/60)))/$J$8)*100), 1)</f>
        <v>87.5</v>
      </c>
      <c r="J55" s="122">
        <f>ROUNDDOWN((((60*$J$9)*($J$8/(($J$9*60)+(($J$8*(0.01*$D55)*J$40)/60)))/$J$8)*100), 1)</f>
        <v>85.7</v>
      </c>
      <c r="K55" s="122">
        <f>ROUNDDOWN((((60*$J$9)*($J$8/(($J$9*60)+(($J$8*(0.01*$D55)*K$40)/60)))/$J$8)*100), 1)</f>
        <v>84</v>
      </c>
      <c r="L55" s="122">
        <f>ROUNDDOWN((((60*$J$9)*($J$8/(($J$9*60)+(($J$8*(0.01*$D55)*L$40)/60)))/$J$8)*100), 1)</f>
        <v>82.3</v>
      </c>
      <c r="M55" s="122">
        <f>ROUNDDOWN((((60*$J$9)*($J$8/(($J$9*60)+(($J$8*(0.01*$D55)*M$40)/60)))/$J$8)*100), 1)</f>
        <v>80.7</v>
      </c>
      <c r="N55" s="122">
        <f>ROUNDDOWN((((60*$J$9)*($J$8/(($J$9*60)+(($J$8*(0.01*$D55)*N$40)/60)))/$J$8)*100), 1)</f>
        <v>79.2</v>
      </c>
      <c r="O55" s="122">
        <f>ROUNDDOWN((((60*$J$9)*($J$8/(($J$9*60)+(($J$8*(0.01*$D55)*O$40)/60)))/$J$8)*100), 1)</f>
        <v>77.7</v>
      </c>
      <c r="P55" s="122">
        <f>ROUNDDOWN((((60*$J$9)*($J$8/(($J$9*60)+(($J$8*(0.01*$D55)*P$40)/60)))/$J$8)*100), 1)</f>
        <v>76.3</v>
      </c>
      <c r="Q55" s="122">
        <f>ROUNDDOWN((((60*$J$9)*($J$8/(($J$9*60)+(($J$8*(0.01*$D55)*Q$40)/60)))/$J$8)*100), 1)</f>
        <v>75</v>
      </c>
      <c r="R55" s="122">
        <f>ROUNDDOWN((((60*$J$9)*($J$8/(($J$9*60)+(($J$8*(0.01*$D55)*R$40)/60)))/$J$8)*100), 1)</f>
        <v>72.400000000000006</v>
      </c>
      <c r="S55" s="122">
        <f>ROUNDDOWN((((60*$J$9)*($J$8/(($J$9*60)+(($J$8*(0.01*$D55)*S$40)/60)))/$J$8)*100), 1)</f>
        <v>70</v>
      </c>
      <c r="T55" s="122">
        <f>ROUNDDOWN((((60*$J$9)*($J$8/(($J$9*60)+(($J$8*(0.01*$D55)*T$40)/60)))/$J$8)*100), 1)</f>
        <v>66.599999999999994</v>
      </c>
      <c r="U55" s="122">
        <f>ROUNDDOWN((((60*$J$9)*($J$8/(($J$9*60)+(($J$8*(0.01*$D55)*U$40)/60)))/$J$8)*100), 1)</f>
        <v>63.6</v>
      </c>
      <c r="V55" s="122">
        <f>ROUNDDOWN((((60*$J$9)*($J$8/(($J$9*60)+(($J$8*(0.01*$D55)*V$40)/60)))/$J$8)*100), 1)</f>
        <v>58.3</v>
      </c>
      <c r="W55" s="137">
        <f>ROUNDDOWN((((60*$J$9)*($J$8/(($J$9*60)+(($J$8*(0.01*$D55)*W$40)/60)))/$J$8)*100), 1)</f>
        <v>53.8</v>
      </c>
      <c r="X55" s="58"/>
    </row>
    <row r="56" spans="1:24">
      <c r="A56" s="58"/>
      <c r="B56" s="85"/>
      <c r="C56" s="133">
        <f>$J$8*(0.01)*D56</f>
        <v>300</v>
      </c>
      <c r="D56" s="134">
        <v>25</v>
      </c>
      <c r="E56" s="122">
        <f>ROUNDDOWN((((60*$J$9)*($J$8/(($J$9*60)+(($J$8*(0.01*$D56)*E$40)/60)))/$J$8)*100), 1)</f>
        <v>89.3</v>
      </c>
      <c r="F56" s="122">
        <f>ROUNDDOWN((((60*$J$9)*($J$8/(($J$9*60)+(($J$8*(0.01*$D56)*F$40)/60)))/$J$8)*100), 1)</f>
        <v>84.8</v>
      </c>
      <c r="G56" s="122">
        <f>ROUNDDOWN((((60*$J$9)*($J$8/(($J$9*60)+(($J$8*(0.01*$D56)*G$40)/60)))/$J$8)*100), 1)</f>
        <v>80.7</v>
      </c>
      <c r="H56" s="122">
        <f>ROUNDDOWN((((60*$J$9)*($J$8/(($J$9*60)+(($J$8*(0.01*$D56)*H$40)/60)))/$J$8)*100), 1)</f>
        <v>77</v>
      </c>
      <c r="I56" s="122">
        <f>ROUNDDOWN((((60*$J$9)*($J$8/(($J$9*60)+(($J$8*(0.01*$D56)*I$40)/60)))/$J$8)*100), 1)</f>
        <v>73.599999999999994</v>
      </c>
      <c r="J56" s="122">
        <f>ROUNDDOWN((((60*$J$9)*($J$8/(($J$9*60)+(($J$8*(0.01*$D56)*J$40)/60)))/$J$8)*100), 1)</f>
        <v>70.5</v>
      </c>
      <c r="K56" s="122">
        <f>ROUNDDOWN((((60*$J$9)*($J$8/(($J$9*60)+(($J$8*(0.01*$D56)*K$40)/60)))/$J$8)*100), 1)</f>
        <v>67.7</v>
      </c>
      <c r="L56" s="122">
        <f>ROUNDDOWN((((60*$J$9)*($J$8/(($J$9*60)+(($J$8*(0.01*$D56)*L$40)/60)))/$J$8)*100), 1)</f>
        <v>65.099999999999994</v>
      </c>
      <c r="M56" s="122">
        <f>ROUNDDOWN((((60*$J$9)*($J$8/(($J$9*60)+(($J$8*(0.01*$D56)*M$40)/60)))/$J$8)*100), 1)</f>
        <v>62.6</v>
      </c>
      <c r="N56" s="122">
        <f>ROUNDDOWN((((60*$J$9)*($J$8/(($J$9*60)+(($J$8*(0.01*$D56)*N$40)/60)))/$J$8)*100), 1)</f>
        <v>60.4</v>
      </c>
      <c r="O56" s="122">
        <f>ROUNDDOWN((((60*$J$9)*($J$8/(($J$9*60)+(($J$8*(0.01*$D56)*O$40)/60)))/$J$8)*100), 1)</f>
        <v>58.3</v>
      </c>
      <c r="P56" s="122">
        <f>ROUNDDOWN((((60*$J$9)*($J$8/(($J$9*60)+(($J$8*(0.01*$D56)*P$40)/60)))/$J$8)*100), 1)</f>
        <v>56.3</v>
      </c>
      <c r="Q56" s="122">
        <f>ROUNDDOWN((((60*$J$9)*($J$8/(($J$9*60)+(($J$8*(0.01*$D56)*Q$40)/60)))/$J$8)*100), 1)</f>
        <v>54.5</v>
      </c>
      <c r="R56" s="122">
        <f>ROUNDDOWN((((60*$J$9)*($J$8/(($J$9*60)+(($J$8*(0.01*$D56)*R$40)/60)))/$J$8)*100), 1)</f>
        <v>51.2</v>
      </c>
      <c r="S56" s="122">
        <f>ROUNDDOWN((((60*$J$9)*($J$8/(($J$9*60)+(($J$8*(0.01*$D56)*S$40)/60)))/$J$8)*100), 1)</f>
        <v>48.2</v>
      </c>
      <c r="T56" s="122">
        <f>ROUNDDOWN((((60*$J$9)*($J$8/(($J$9*60)+(($J$8*(0.01*$D56)*T$40)/60)))/$J$8)*100), 1)</f>
        <v>44.4</v>
      </c>
      <c r="U56" s="122">
        <f>ROUNDDOWN((((60*$J$9)*($J$8/(($J$9*60)+(($J$8*(0.01*$D56)*U$40)/60)))/$J$8)*100), 1)</f>
        <v>41.1</v>
      </c>
      <c r="V56" s="122">
        <f>ROUNDDOWN((((60*$J$9)*($J$8/(($J$9*60)+(($J$8*(0.01*$D56)*V$40)/60)))/$J$8)*100), 1)</f>
        <v>35.799999999999997</v>
      </c>
      <c r="W56" s="137">
        <f>ROUNDDOWN((((60*$J$9)*($J$8/(($J$9*60)+(($J$8*(0.01*$D56)*W$40)/60)))/$J$8)*100), 1)</f>
        <v>31.8</v>
      </c>
      <c r="X56" s="58"/>
    </row>
    <row r="57" spans="1:24" ht="17" thickBot="1">
      <c r="A57" s="58"/>
      <c r="B57" s="115"/>
      <c r="C57" s="138">
        <f>$J$8*(0.01)*D57</f>
        <v>396</v>
      </c>
      <c r="D57" s="139">
        <v>33</v>
      </c>
      <c r="E57" s="140">
        <f>ROUNDDOWN((((60*$J$9)*($J$8/(($J$9*60)+(($J$8*(0.01*$D57)*E$40)/60)))/$J$8)*100), 1)</f>
        <v>86.4</v>
      </c>
      <c r="F57" s="140">
        <f>ROUNDDOWN((((60*$J$9)*($J$8/(($J$9*60)+(($J$8*(0.01*$D57)*F$40)/60)))/$J$8)*100), 1)</f>
        <v>80.900000000000006</v>
      </c>
      <c r="G57" s="140">
        <f>ROUNDDOWN((((60*$J$9)*($J$8/(($J$9*60)+(($J$8*(0.01*$D57)*G$40)/60)))/$J$8)*100), 1)</f>
        <v>76</v>
      </c>
      <c r="H57" s="140">
        <f>ROUNDDOWN((((60*$J$9)*($J$8/(($J$9*60)+(($J$8*(0.01*$D57)*H$40)/60)))/$J$8)*100), 1)</f>
        <v>71.7</v>
      </c>
      <c r="I57" s="140">
        <f>ROUNDDOWN((((60*$J$9)*($J$8/(($J$9*60)+(($J$8*(0.01*$D57)*I$40)/60)))/$J$8)*100), 1)</f>
        <v>67.900000000000006</v>
      </c>
      <c r="J57" s="140">
        <f>ROUNDDOWN((((60*$J$9)*($J$8/(($J$9*60)+(($J$8*(0.01*$D57)*J$40)/60)))/$J$8)*100), 1)</f>
        <v>64.5</v>
      </c>
      <c r="K57" s="140">
        <f>ROUNDDOWN((((60*$J$9)*($J$8/(($J$9*60)+(($J$8*(0.01*$D57)*K$40)/60)))/$J$8)*100), 1)</f>
        <v>61.4</v>
      </c>
      <c r="L57" s="140">
        <f>ROUNDDOWN((((60*$J$9)*($J$8/(($J$9*60)+(($J$8*(0.01*$D57)*L$40)/60)))/$J$8)*100), 1)</f>
        <v>58.5</v>
      </c>
      <c r="M57" s="140">
        <f>ROUNDDOWN((((60*$J$9)*($J$8/(($J$9*60)+(($J$8*(0.01*$D57)*M$40)/60)))/$J$8)*100), 1)</f>
        <v>56</v>
      </c>
      <c r="N57" s="140">
        <f>ROUNDDOWN((((60*$J$9)*($J$8/(($J$9*60)+(($J$8*(0.01*$D57)*N$40)/60)))/$J$8)*100), 1)</f>
        <v>53.6</v>
      </c>
      <c r="O57" s="140">
        <f>ROUNDDOWN((((60*$J$9)*($J$8/(($J$9*60)+(($J$8*(0.01*$D57)*O$40)/60)))/$J$8)*100), 1)</f>
        <v>51.4</v>
      </c>
      <c r="P57" s="140">
        <f>ROUNDDOWN((((60*$J$9)*($J$8/(($J$9*60)+(($J$8*(0.01*$D57)*P$40)/60)))/$J$8)*100), 1)</f>
        <v>49.4</v>
      </c>
      <c r="Q57" s="140">
        <f>ROUNDDOWN((((60*$J$9)*($J$8/(($J$9*60)+(($J$8*(0.01*$D57)*Q$40)/60)))/$J$8)*100), 1)</f>
        <v>47.6</v>
      </c>
      <c r="R57" s="140">
        <f>ROUNDDOWN((((60*$J$9)*($J$8/(($J$9*60)+(($J$8*(0.01*$D57)*R$40)/60)))/$J$8)*100), 1)</f>
        <v>44.3</v>
      </c>
      <c r="S57" s="140">
        <f>ROUNDDOWN((((60*$J$9)*($J$8/(($J$9*60)+(($J$8*(0.01*$D57)*S$40)/60)))/$J$8)*100), 1)</f>
        <v>41.4</v>
      </c>
      <c r="T57" s="140">
        <f>ROUNDDOWN((((60*$J$9)*($J$8/(($J$9*60)+(($J$8*(0.01*$D57)*T$40)/60)))/$J$8)*100), 1)</f>
        <v>37.700000000000003</v>
      </c>
      <c r="U57" s="140">
        <f>ROUNDDOWN((((60*$J$9)*($J$8/(($J$9*60)+(($J$8*(0.01*$D57)*U$40)/60)))/$J$8)*100), 1)</f>
        <v>34.6</v>
      </c>
      <c r="V57" s="140">
        <f>ROUNDDOWN((((60*$J$9)*($J$8/(($J$9*60)+(($J$8*(0.01*$D57)*V$40)/60)))/$J$8)*100), 1)</f>
        <v>29.7</v>
      </c>
      <c r="W57" s="141">
        <f>ROUNDDOWN((((60*$J$9)*($J$8/(($J$9*60)+(($J$8*(0.01*$D57)*W$40)/60)))/$J$8)*100), 1)</f>
        <v>26.1</v>
      </c>
      <c r="X57" s="58"/>
    </row>
    <row r="58" spans="1:24">
      <c r="A58" s="58"/>
      <c r="B58" s="107"/>
      <c r="C58" s="108"/>
      <c r="D58" s="108"/>
      <c r="E58" s="58"/>
      <c r="F58" s="58"/>
      <c r="G58" s="58"/>
      <c r="H58" s="58"/>
      <c r="I58" s="58"/>
      <c r="J58" s="58"/>
      <c r="K58" s="58"/>
      <c r="L58" s="58"/>
      <c r="M58" s="58"/>
      <c r="N58" s="58"/>
      <c r="O58" s="58"/>
      <c r="P58" s="58"/>
      <c r="Q58" s="58"/>
      <c r="R58" s="58"/>
      <c r="S58" s="58"/>
      <c r="T58" s="58"/>
      <c r="U58" s="58"/>
      <c r="V58" s="58"/>
      <c r="W58" s="58"/>
      <c r="X58" s="58"/>
    </row>
    <row r="59" spans="1:24" ht="15" customHeight="1">
      <c r="A59" s="58"/>
      <c r="B59" s="109" t="s">
        <v>20</v>
      </c>
      <c r="C59" s="110"/>
      <c r="D59" s="110"/>
      <c r="E59" s="110"/>
      <c r="F59" s="110"/>
      <c r="G59" s="110"/>
      <c r="H59" s="110"/>
      <c r="I59" s="110"/>
      <c r="J59" s="110"/>
      <c r="K59" s="110"/>
      <c r="L59" s="110"/>
      <c r="M59" s="110"/>
      <c r="N59" s="110"/>
      <c r="O59" s="110"/>
      <c r="P59" s="110"/>
      <c r="Q59" s="110"/>
      <c r="R59" s="110"/>
      <c r="S59" s="110"/>
      <c r="T59" s="110"/>
      <c r="U59" s="110"/>
      <c r="V59" s="110"/>
      <c r="W59" s="110"/>
      <c r="X59" s="58"/>
    </row>
    <row r="60" spans="1:24" ht="15" customHeight="1">
      <c r="A60" s="58"/>
      <c r="B60" s="111"/>
      <c r="C60" s="110"/>
      <c r="D60" s="110"/>
      <c r="E60" s="110"/>
      <c r="F60" s="110"/>
      <c r="G60" s="110"/>
      <c r="H60" s="110"/>
      <c r="I60" s="110"/>
      <c r="J60" s="110"/>
      <c r="K60" s="110"/>
      <c r="L60" s="110"/>
      <c r="M60" s="110"/>
      <c r="N60" s="110"/>
      <c r="O60" s="110"/>
      <c r="P60" s="110"/>
      <c r="Q60" s="110"/>
      <c r="R60" s="110"/>
      <c r="S60" s="110"/>
      <c r="T60" s="110"/>
      <c r="U60" s="110"/>
      <c r="V60" s="110"/>
      <c r="W60" s="110"/>
      <c r="X60" s="58"/>
    </row>
    <row r="61" spans="1:24" ht="15" customHeight="1">
      <c r="A61" s="58"/>
      <c r="B61" s="119" t="s">
        <v>27</v>
      </c>
      <c r="C61" s="58"/>
      <c r="D61" s="58"/>
      <c r="E61" s="58"/>
      <c r="F61" s="58"/>
      <c r="G61" s="58"/>
      <c r="H61" s="58"/>
      <c r="I61" s="58"/>
      <c r="J61" s="58"/>
      <c r="K61" s="58"/>
      <c r="L61" s="58"/>
      <c r="M61" s="58"/>
      <c r="N61" s="58"/>
      <c r="O61" s="58"/>
      <c r="P61" s="58"/>
      <c r="Q61" s="58"/>
      <c r="R61" s="58"/>
      <c r="S61" s="58"/>
      <c r="T61" s="58"/>
      <c r="U61" s="58"/>
      <c r="V61" s="58"/>
      <c r="W61" s="58"/>
      <c r="X61" s="58"/>
    </row>
    <row r="62" spans="1:24" ht="15" customHeight="1">
      <c r="A62" s="58"/>
      <c r="B62" s="111"/>
      <c r="C62" s="110" t="s">
        <v>28</v>
      </c>
      <c r="D62" s="110"/>
      <c r="E62" s="110"/>
      <c r="F62" s="110"/>
      <c r="G62" s="110"/>
      <c r="H62" s="110"/>
      <c r="I62" s="110"/>
      <c r="J62" s="110"/>
      <c r="K62" s="110"/>
      <c r="L62" s="110"/>
      <c r="M62" s="110"/>
      <c r="N62" s="110"/>
      <c r="O62" s="110"/>
      <c r="P62" s="110"/>
      <c r="Q62" s="110"/>
      <c r="R62" s="110"/>
      <c r="S62" s="110"/>
      <c r="T62" s="110"/>
      <c r="U62" s="110"/>
      <c r="V62" s="110"/>
      <c r="W62" s="110"/>
      <c r="X62" s="58"/>
    </row>
    <row r="63" spans="1:24" ht="15" customHeight="1">
      <c r="A63" s="58"/>
      <c r="B63" s="118"/>
      <c r="C63" s="110" t="s">
        <v>29</v>
      </c>
      <c r="D63" s="110"/>
      <c r="E63" s="110"/>
      <c r="F63" s="110"/>
      <c r="G63" s="110"/>
      <c r="H63" s="110"/>
      <c r="I63" s="110"/>
      <c r="J63" s="110"/>
      <c r="K63" s="110"/>
      <c r="L63" s="110"/>
      <c r="M63" s="110"/>
      <c r="N63" s="110"/>
      <c r="O63" s="110"/>
      <c r="P63" s="110"/>
      <c r="Q63" s="110"/>
      <c r="R63" s="110"/>
      <c r="S63" s="110"/>
      <c r="T63" s="110"/>
      <c r="U63" s="110"/>
      <c r="V63" s="110"/>
      <c r="W63" s="110"/>
      <c r="X63" s="58"/>
    </row>
    <row r="64" spans="1:24" ht="15" customHeight="1">
      <c r="A64" s="58"/>
      <c r="B64" s="111"/>
      <c r="C64" s="110" t="s">
        <v>30</v>
      </c>
      <c r="D64" s="110"/>
      <c r="E64" s="110"/>
      <c r="F64" s="110"/>
      <c r="G64" s="110"/>
      <c r="H64" s="110"/>
      <c r="I64" s="110"/>
      <c r="J64" s="110"/>
      <c r="K64" s="110"/>
      <c r="L64" s="110"/>
      <c r="M64" s="110"/>
      <c r="N64" s="110"/>
      <c r="O64" s="110"/>
      <c r="P64" s="110"/>
      <c r="Q64" s="110"/>
      <c r="R64" s="110"/>
      <c r="S64" s="110"/>
      <c r="T64" s="110"/>
      <c r="U64" s="110"/>
      <c r="V64" s="110"/>
      <c r="W64" s="110"/>
      <c r="X64" s="58"/>
    </row>
    <row r="65" spans="1:24" ht="15" customHeight="1">
      <c r="A65" s="58"/>
      <c r="B65" s="118"/>
      <c r="C65" s="110" t="s">
        <v>31</v>
      </c>
      <c r="D65" s="110"/>
      <c r="E65" s="110"/>
      <c r="F65" s="110"/>
      <c r="G65" s="110"/>
      <c r="H65" s="110"/>
      <c r="I65" s="110"/>
      <c r="J65" s="110"/>
      <c r="K65" s="110"/>
      <c r="L65" s="110"/>
      <c r="M65" s="110"/>
      <c r="N65" s="110"/>
      <c r="O65" s="110"/>
      <c r="P65" s="110"/>
      <c r="Q65" s="110"/>
      <c r="R65" s="110"/>
      <c r="S65" s="110"/>
      <c r="T65" s="110"/>
      <c r="U65" s="110"/>
      <c r="V65" s="110"/>
      <c r="W65" s="110"/>
      <c r="X65" s="58"/>
    </row>
    <row r="66" spans="1:24" ht="15" customHeight="1">
      <c r="A66" s="58"/>
      <c r="B66" s="118"/>
      <c r="C66" s="110" t="s">
        <v>32</v>
      </c>
      <c r="D66" s="110"/>
      <c r="E66" s="110"/>
      <c r="F66" s="110"/>
      <c r="G66" s="110"/>
      <c r="H66" s="110"/>
      <c r="I66" s="110"/>
      <c r="J66" s="110"/>
      <c r="K66" s="110"/>
      <c r="L66" s="110"/>
      <c r="M66" s="110"/>
      <c r="N66" s="110"/>
      <c r="O66" s="110"/>
      <c r="P66" s="110"/>
      <c r="Q66" s="110"/>
      <c r="R66" s="110"/>
      <c r="S66" s="110"/>
      <c r="T66" s="110"/>
      <c r="U66" s="110"/>
      <c r="V66" s="110"/>
      <c r="W66" s="110"/>
      <c r="X66" s="58"/>
    </row>
    <row r="67" spans="1:24" ht="15" customHeight="1">
      <c r="A67" s="58"/>
      <c r="B67" s="118"/>
      <c r="C67" s="110" t="s">
        <v>33</v>
      </c>
      <c r="D67" s="110"/>
      <c r="E67" s="110"/>
      <c r="F67" s="110"/>
      <c r="G67" s="110"/>
      <c r="H67" s="110"/>
      <c r="I67" s="110"/>
      <c r="J67" s="110"/>
      <c r="K67" s="110"/>
      <c r="L67" s="110"/>
      <c r="M67" s="110"/>
      <c r="N67" s="110"/>
      <c r="O67" s="110"/>
      <c r="P67" s="110"/>
      <c r="Q67" s="110"/>
      <c r="R67" s="110"/>
      <c r="S67" s="110"/>
      <c r="T67" s="110"/>
      <c r="U67" s="110"/>
      <c r="V67" s="110"/>
      <c r="W67" s="110"/>
      <c r="X67" s="58"/>
    </row>
    <row r="68" spans="1:24" ht="15" customHeight="1">
      <c r="A68" s="58"/>
      <c r="B68" s="118"/>
      <c r="C68" s="110"/>
      <c r="D68" s="110"/>
      <c r="E68" s="110"/>
      <c r="F68" s="110"/>
      <c r="G68" s="110"/>
      <c r="H68" s="110"/>
      <c r="I68" s="110"/>
      <c r="J68" s="110"/>
      <c r="K68" s="110"/>
      <c r="L68" s="110"/>
      <c r="M68" s="110"/>
      <c r="N68" s="110"/>
      <c r="O68" s="110"/>
      <c r="P68" s="110"/>
      <c r="Q68" s="110"/>
      <c r="R68" s="110"/>
      <c r="S68" s="110"/>
      <c r="T68" s="110"/>
      <c r="U68" s="110"/>
      <c r="V68" s="110"/>
      <c r="W68" s="110"/>
      <c r="X68" s="58"/>
    </row>
    <row r="69" spans="1:24" ht="15" customHeight="1">
      <c r="A69" s="58"/>
      <c r="B69" s="112" t="s">
        <v>21</v>
      </c>
      <c r="C69" s="112"/>
      <c r="D69" s="112"/>
      <c r="E69" s="112"/>
      <c r="F69" s="112"/>
      <c r="G69" s="112"/>
      <c r="H69" s="112"/>
      <c r="I69" s="112"/>
      <c r="J69" s="112"/>
      <c r="K69" s="112"/>
      <c r="L69" s="112"/>
      <c r="M69" s="112"/>
      <c r="N69" s="112"/>
      <c r="O69" s="112"/>
      <c r="P69" s="112"/>
      <c r="Q69" s="112"/>
      <c r="R69" s="112"/>
      <c r="S69" s="112"/>
      <c r="T69" s="112"/>
      <c r="U69" s="112"/>
      <c r="V69" s="112"/>
      <c r="W69" s="112"/>
      <c r="X69" s="58"/>
    </row>
    <row r="70" spans="1:24" ht="15" customHeight="1">
      <c r="B70" s="56"/>
      <c r="C70" s="57"/>
      <c r="D70" s="57"/>
      <c r="E70" s="57"/>
      <c r="F70" s="57"/>
      <c r="G70" s="57"/>
      <c r="H70" s="57"/>
      <c r="I70" s="57"/>
      <c r="J70" s="57"/>
      <c r="K70" s="57"/>
      <c r="L70" s="57"/>
      <c r="M70" s="57"/>
      <c r="N70" s="57"/>
      <c r="O70" s="57"/>
      <c r="P70" s="57"/>
      <c r="Q70" s="57"/>
      <c r="R70" s="57"/>
      <c r="S70" s="57"/>
      <c r="T70" s="57"/>
      <c r="U70" s="57"/>
      <c r="V70" s="57"/>
      <c r="W70" s="57"/>
    </row>
    <row r="71" spans="1:24" ht="15" customHeight="1">
      <c r="B71" s="56"/>
      <c r="C71" s="57"/>
      <c r="D71" s="57"/>
      <c r="E71" s="57"/>
      <c r="F71" s="57"/>
      <c r="G71" s="57"/>
      <c r="H71" s="57"/>
      <c r="I71" s="57"/>
      <c r="J71" s="57"/>
      <c r="K71" s="57"/>
      <c r="L71" s="57"/>
      <c r="M71" s="57"/>
      <c r="N71" s="57"/>
      <c r="O71" s="57"/>
      <c r="P71" s="57"/>
      <c r="Q71" s="57"/>
      <c r="R71" s="57"/>
      <c r="S71" s="57"/>
      <c r="T71" s="57"/>
      <c r="U71" s="57"/>
      <c r="V71" s="57"/>
      <c r="W71" s="57"/>
    </row>
    <row r="72" spans="1:24" ht="15" customHeight="1">
      <c r="B72" s="56"/>
      <c r="C72" s="57"/>
      <c r="D72" s="57"/>
      <c r="E72" s="57"/>
      <c r="F72" s="57"/>
      <c r="G72" s="57"/>
      <c r="H72" s="57"/>
      <c r="I72" s="57"/>
      <c r="J72" s="57"/>
      <c r="K72" s="57"/>
      <c r="L72" s="57"/>
      <c r="M72" s="57"/>
      <c r="N72" s="57"/>
      <c r="O72" s="57"/>
      <c r="P72" s="57"/>
      <c r="Q72" s="57"/>
      <c r="R72" s="57"/>
      <c r="S72" s="57"/>
      <c r="T72" s="57"/>
      <c r="U72" s="57"/>
      <c r="V72" s="57"/>
      <c r="W72" s="57"/>
    </row>
    <row r="73" spans="1:24" ht="15" customHeight="1">
      <c r="B73" s="56"/>
      <c r="C73" s="57"/>
      <c r="D73" s="57"/>
      <c r="E73" s="57"/>
      <c r="F73" s="57"/>
      <c r="G73" s="57"/>
      <c r="H73" s="57"/>
      <c r="I73" s="57"/>
      <c r="J73" s="57"/>
      <c r="K73" s="57"/>
      <c r="L73" s="57"/>
      <c r="M73" s="57"/>
      <c r="N73" s="57"/>
      <c r="O73" s="57"/>
      <c r="P73" s="57"/>
      <c r="Q73" s="57"/>
      <c r="R73" s="57"/>
      <c r="S73" s="57"/>
      <c r="T73" s="57"/>
      <c r="U73" s="57"/>
      <c r="V73" s="57"/>
      <c r="W73" s="57"/>
    </row>
    <row r="74" spans="1:24" ht="15" customHeight="1"/>
    <row r="75" spans="1:24" ht="15" customHeight="1">
      <c r="B75" s="56"/>
      <c r="C75" s="57"/>
      <c r="D75" s="57"/>
      <c r="E75" s="57"/>
      <c r="F75" s="57"/>
      <c r="G75" s="57"/>
      <c r="H75" s="57"/>
      <c r="I75" s="57"/>
      <c r="J75" s="57"/>
      <c r="K75" s="57"/>
      <c r="L75" s="57"/>
      <c r="M75" s="57"/>
      <c r="N75" s="57"/>
      <c r="O75" s="57"/>
      <c r="P75" s="57"/>
      <c r="Q75" s="57"/>
      <c r="R75" s="57"/>
      <c r="S75" s="57"/>
      <c r="T75" s="57"/>
      <c r="U75" s="57"/>
      <c r="V75" s="57"/>
      <c r="W75" s="57"/>
    </row>
    <row r="76" spans="1:24" ht="15" customHeight="1">
      <c r="B76" s="3"/>
      <c r="C76" s="1"/>
      <c r="D76" s="1"/>
      <c r="E76" s="10"/>
      <c r="F76" s="10"/>
      <c r="G76" s="10"/>
      <c r="H76" s="10"/>
      <c r="I76" s="10"/>
      <c r="J76" s="10"/>
      <c r="K76" s="10"/>
      <c r="L76" s="10"/>
      <c r="M76" s="10"/>
      <c r="N76" s="10"/>
      <c r="O76" s="10"/>
      <c r="P76" s="10"/>
      <c r="Q76" s="10"/>
      <c r="R76" s="10"/>
      <c r="S76" s="10"/>
      <c r="T76" s="10"/>
      <c r="U76" s="10"/>
      <c r="V76" s="10"/>
      <c r="W76" s="10"/>
    </row>
    <row r="77" spans="1:24" ht="15" customHeight="1">
      <c r="B77" s="3"/>
      <c r="C77" s="1"/>
      <c r="D77" s="1"/>
      <c r="E77" s="10"/>
      <c r="F77" s="10"/>
      <c r="G77" s="10"/>
      <c r="H77" s="10"/>
      <c r="I77" s="10"/>
      <c r="J77" s="10"/>
      <c r="K77" s="10"/>
      <c r="L77" s="10"/>
      <c r="M77" s="10"/>
      <c r="N77" s="10"/>
      <c r="O77" s="10"/>
      <c r="P77" s="10"/>
      <c r="Q77" s="10"/>
      <c r="R77" s="10"/>
      <c r="S77" s="10"/>
      <c r="T77" s="10"/>
      <c r="U77" s="10"/>
      <c r="V77" s="10"/>
      <c r="W77" s="10"/>
    </row>
    <row r="78" spans="1:24" ht="15" customHeight="1">
      <c r="B78" s="3"/>
      <c r="C78" s="1"/>
      <c r="D78" s="1"/>
      <c r="E78" s="10"/>
      <c r="F78" s="10"/>
      <c r="G78" s="10"/>
      <c r="H78" s="10"/>
      <c r="I78" s="10"/>
      <c r="J78" s="10"/>
      <c r="K78" s="10"/>
      <c r="L78" s="10"/>
      <c r="M78" s="10"/>
      <c r="N78" s="10"/>
      <c r="O78" s="10"/>
      <c r="P78" s="10"/>
      <c r="Q78" s="10"/>
      <c r="R78" s="10"/>
      <c r="S78" s="10"/>
      <c r="T78" s="10"/>
      <c r="U78" s="10"/>
      <c r="V78" s="10"/>
      <c r="W78" s="10"/>
    </row>
    <row r="79" spans="1:24" ht="15" customHeight="1">
      <c r="B79" s="3"/>
      <c r="C79" s="1"/>
      <c r="D79" s="1"/>
      <c r="E79" s="10"/>
      <c r="F79" s="10"/>
      <c r="G79" s="10"/>
      <c r="H79" s="10"/>
      <c r="I79" s="10"/>
      <c r="J79" s="10"/>
      <c r="K79" s="10"/>
      <c r="L79" s="10"/>
      <c r="M79" s="10"/>
      <c r="N79" s="10"/>
      <c r="O79" s="10"/>
      <c r="P79" s="10"/>
      <c r="Q79" s="10"/>
      <c r="R79" s="10"/>
      <c r="S79" s="10"/>
      <c r="T79" s="10"/>
      <c r="U79" s="10"/>
      <c r="V79" s="10"/>
      <c r="W79" s="10"/>
    </row>
    <row r="80" spans="1:24" ht="15" customHeight="1">
      <c r="B80" s="3"/>
      <c r="C80" s="1"/>
      <c r="D80" s="1"/>
      <c r="E80" s="10"/>
      <c r="F80" s="10"/>
      <c r="G80" s="10"/>
      <c r="H80" s="10"/>
      <c r="I80" s="10"/>
      <c r="J80" s="10"/>
      <c r="K80" s="10"/>
      <c r="L80" s="10"/>
      <c r="M80" s="10"/>
      <c r="N80" s="10"/>
      <c r="O80" s="10"/>
      <c r="P80" s="10"/>
      <c r="Q80" s="10"/>
      <c r="R80" s="10"/>
      <c r="S80" s="10"/>
      <c r="T80" s="10"/>
      <c r="U80" s="10"/>
      <c r="V80" s="10"/>
      <c r="W80" s="10"/>
    </row>
    <row r="81" spans="2:23" ht="15" customHeight="1">
      <c r="B81" s="3"/>
      <c r="C81" s="1"/>
      <c r="D81" s="1"/>
      <c r="E81" s="10"/>
      <c r="F81" s="10"/>
      <c r="G81" s="10"/>
      <c r="H81" s="10"/>
      <c r="I81" s="10"/>
      <c r="J81" s="10"/>
      <c r="K81" s="10"/>
      <c r="L81" s="10"/>
      <c r="M81" s="10"/>
      <c r="N81" s="10"/>
      <c r="O81" s="10"/>
      <c r="P81" s="10"/>
      <c r="Q81" s="10"/>
      <c r="R81" s="10"/>
      <c r="S81" s="10"/>
      <c r="T81" s="10"/>
      <c r="U81" s="10"/>
      <c r="V81" s="10"/>
      <c r="W81" s="10"/>
    </row>
    <row r="82" spans="2:23">
      <c r="B82" s="2"/>
      <c r="C82" s="1"/>
      <c r="D82" s="1"/>
    </row>
    <row r="83" spans="2:23">
      <c r="B83" s="2"/>
      <c r="C83" s="1"/>
      <c r="D83" s="1"/>
    </row>
    <row r="84" spans="2:23">
      <c r="B84" s="2"/>
      <c r="C84" s="1"/>
      <c r="D84" s="1"/>
    </row>
    <row r="85" spans="2:23">
      <c r="B85" s="2"/>
      <c r="C85" s="1"/>
      <c r="D85" s="1"/>
    </row>
    <row r="86" spans="2:23">
      <c r="B86" s="2"/>
      <c r="C86" s="1"/>
      <c r="D86" s="1"/>
    </row>
    <row r="87" spans="2:23">
      <c r="B87" s="2"/>
      <c r="C87" s="1"/>
      <c r="D87" s="1"/>
    </row>
    <row r="88" spans="2:23">
      <c r="B88" s="2"/>
      <c r="C88" s="1"/>
      <c r="D88" s="1"/>
    </row>
    <row r="89" spans="2:23">
      <c r="B89" s="2"/>
      <c r="C89" s="1"/>
      <c r="D89" s="1"/>
    </row>
    <row r="90" spans="2:23">
      <c r="B90" s="2"/>
      <c r="C90" s="1"/>
      <c r="D90" s="1"/>
    </row>
    <row r="91" spans="2:23">
      <c r="B91" s="2"/>
      <c r="C91" s="1"/>
      <c r="D91" s="1"/>
    </row>
    <row r="92" spans="2:23">
      <c r="B92" s="2"/>
      <c r="C92" s="1"/>
      <c r="D92" s="1"/>
    </row>
    <row r="93" spans="2:23">
      <c r="B93" s="2"/>
      <c r="C93" s="1"/>
      <c r="D93" s="1"/>
    </row>
    <row r="94" spans="2:23">
      <c r="B94" s="2"/>
      <c r="C94" s="1"/>
      <c r="D94" s="1"/>
    </row>
    <row r="95" spans="2:23">
      <c r="B95" s="2"/>
      <c r="C95" s="1"/>
      <c r="D95" s="1"/>
    </row>
    <row r="96" spans="2:23">
      <c r="B96" s="2"/>
      <c r="C96" s="1"/>
      <c r="D96" s="1"/>
    </row>
    <row r="97" spans="2:4">
      <c r="B97" s="2"/>
      <c r="C97" s="1"/>
      <c r="D97" s="1"/>
    </row>
    <row r="98" spans="2:4">
      <c r="B98" s="2"/>
      <c r="C98" s="1"/>
      <c r="D98" s="1"/>
    </row>
    <row r="99" spans="2:4">
      <c r="B99" s="2"/>
      <c r="C99" s="1"/>
      <c r="D99" s="1"/>
    </row>
    <row r="100" spans="2:4">
      <c r="B100" s="2"/>
      <c r="C100" s="1"/>
      <c r="D100" s="1"/>
    </row>
    <row r="101" spans="2:4">
      <c r="B101" s="2"/>
      <c r="C101" s="1"/>
      <c r="D101" s="1"/>
    </row>
    <row r="102" spans="2:4">
      <c r="B102" s="2"/>
      <c r="C102" s="1"/>
      <c r="D102" s="1"/>
    </row>
    <row r="103" spans="2:4">
      <c r="B103" s="2"/>
      <c r="C103" s="1"/>
      <c r="D103" s="1"/>
    </row>
    <row r="104" spans="2:4">
      <c r="B104" s="2"/>
      <c r="C104" s="1"/>
      <c r="D104" s="1"/>
    </row>
    <row r="105" spans="2:4">
      <c r="B105" s="2"/>
      <c r="C105" s="1"/>
      <c r="D105" s="1"/>
    </row>
    <row r="106" spans="2:4">
      <c r="B106" s="2"/>
      <c r="C106" s="1"/>
      <c r="D106" s="1"/>
    </row>
    <row r="107" spans="2:4">
      <c r="B107" s="2"/>
      <c r="C107" s="1"/>
      <c r="D107" s="1"/>
    </row>
    <row r="108" spans="2:4">
      <c r="B108" s="2"/>
      <c r="C108" s="1"/>
      <c r="D108" s="1"/>
    </row>
    <row r="109" spans="2:4">
      <c r="B109" s="2"/>
      <c r="C109" s="1"/>
      <c r="D109" s="1"/>
    </row>
    <row r="110" spans="2:4">
      <c r="B110" s="2"/>
      <c r="C110" s="1"/>
      <c r="D110" s="1"/>
    </row>
    <row r="111" spans="2:4">
      <c r="B111" s="2"/>
      <c r="C111" s="1"/>
      <c r="D111" s="1"/>
    </row>
    <row r="112" spans="2:4">
      <c r="B112" s="2"/>
      <c r="C112" s="1"/>
      <c r="D112" s="1"/>
    </row>
    <row r="113" spans="2:4">
      <c r="B113" s="2"/>
      <c r="C113" s="1"/>
      <c r="D113" s="1"/>
    </row>
    <row r="114" spans="2:4">
      <c r="B114" s="2"/>
      <c r="C114" s="1"/>
      <c r="D114" s="1"/>
    </row>
    <row r="115" spans="2:4">
      <c r="B115" s="2"/>
      <c r="C115" s="1"/>
      <c r="D115" s="1"/>
    </row>
    <row r="116" spans="2:4">
      <c r="B116" s="2"/>
      <c r="C116" s="1"/>
      <c r="D116" s="1"/>
    </row>
    <row r="117" spans="2:4">
      <c r="B117" s="2"/>
      <c r="C117" s="1"/>
      <c r="D117" s="1"/>
    </row>
    <row r="118" spans="2:4">
      <c r="B118" s="2"/>
      <c r="C118" s="1"/>
      <c r="D118" s="1"/>
    </row>
    <row r="119" spans="2:4">
      <c r="B119" s="2"/>
      <c r="C119" s="1"/>
      <c r="D119" s="1"/>
    </row>
    <row r="120" spans="2:4">
      <c r="B120" s="2"/>
      <c r="C120" s="1"/>
      <c r="D120" s="1"/>
    </row>
    <row r="121" spans="2:4">
      <c r="B121" s="2"/>
      <c r="C121" s="1"/>
      <c r="D121" s="1"/>
    </row>
    <row r="122" spans="2:4">
      <c r="B122" s="2"/>
      <c r="C122" s="1"/>
      <c r="D122" s="1"/>
    </row>
    <row r="123" spans="2:4">
      <c r="B123" s="2"/>
      <c r="C123" s="1"/>
      <c r="D123" s="1"/>
    </row>
    <row r="124" spans="2:4">
      <c r="B124" s="2"/>
      <c r="C124" s="1"/>
      <c r="D124" s="1"/>
    </row>
  </sheetData>
  <mergeCells count="28">
    <mergeCell ref="B69:W69"/>
    <mergeCell ref="E31:J31"/>
    <mergeCell ref="C54:W54"/>
    <mergeCell ref="B40:B57"/>
    <mergeCell ref="L31:S31"/>
    <mergeCell ref="K30:S30"/>
    <mergeCell ref="B1:W1"/>
    <mergeCell ref="B3:W3"/>
    <mergeCell ref="B2:W2"/>
    <mergeCell ref="B5:W5"/>
    <mergeCell ref="B30:D31"/>
    <mergeCell ref="B32:D34"/>
    <mergeCell ref="E15:W15"/>
    <mergeCell ref="B13:W13"/>
    <mergeCell ref="E32:O32"/>
    <mergeCell ref="B37:W37"/>
    <mergeCell ref="E39:W39"/>
    <mergeCell ref="T30:W31"/>
    <mergeCell ref="B7:V7"/>
    <mergeCell ref="B16:B29"/>
    <mergeCell ref="B15:D15"/>
    <mergeCell ref="B8:D9"/>
    <mergeCell ref="L8:O8"/>
    <mergeCell ref="L9:O9"/>
    <mergeCell ref="R8:U8"/>
    <mergeCell ref="R9:U9"/>
    <mergeCell ref="E8:I8"/>
    <mergeCell ref="E30:H30"/>
  </mergeCells>
  <conditionalFormatting sqref="E17:V29">
    <cfRule type="cellIs" dxfId="11" priority="1" operator="greaterThanOrEqual">
      <formula>100-$P$8</formula>
    </cfRule>
    <cfRule type="cellIs" dxfId="10" priority="8" operator="lessThan">
      <formula>100-$V$8</formula>
    </cfRule>
    <cfRule type="cellIs" dxfId="9" priority="9" operator="lessThan">
      <formula>100-$P$8</formula>
    </cfRule>
  </conditionalFormatting>
  <conditionalFormatting sqref="W17:W29">
    <cfRule type="cellIs" dxfId="8" priority="6" operator="lessThan">
      <formula>100-$V$8</formula>
    </cfRule>
    <cfRule type="cellIs" dxfId="7" priority="7" operator="lessThan">
      <formula>100-$P$8</formula>
    </cfRule>
  </conditionalFormatting>
  <conditionalFormatting sqref="E41:W53 E55:W57">
    <cfRule type="cellIs" dxfId="6" priority="4" operator="lessThan">
      <formula>100-$V$8</formula>
    </cfRule>
    <cfRule type="cellIs" dxfId="5" priority="5" operator="lessThan">
      <formula>100-$P$8</formula>
    </cfRule>
  </conditionalFormatting>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AFA9B-C1DE-4E4D-A8BA-85A02366ECB8}">
  <dimension ref="A1:AJ123"/>
  <sheetViews>
    <sheetView tabSelected="1" zoomScaleNormal="68" workbookViewId="0">
      <selection activeCell="C67" sqref="C67"/>
    </sheetView>
  </sheetViews>
  <sheetFormatPr baseColWidth="10" defaultRowHeight="16"/>
  <cols>
    <col min="1" max="1" width="3.83203125" customWidth="1"/>
    <col min="2" max="2" width="4.1640625" customWidth="1"/>
    <col min="3" max="3" width="5.83203125" customWidth="1"/>
    <col min="4" max="4" width="4.83203125" customWidth="1"/>
    <col min="5" max="22" width="6" customWidth="1"/>
    <col min="23" max="23" width="6.33203125" customWidth="1"/>
    <col min="24" max="24" width="3.83203125" customWidth="1"/>
    <col min="25" max="36" width="7.83203125" customWidth="1"/>
  </cols>
  <sheetData>
    <row r="1" spans="1:36" s="10" customFormat="1" ht="25" customHeight="1">
      <c r="A1" s="114"/>
      <c r="B1" s="126" t="s">
        <v>23</v>
      </c>
      <c r="C1" s="126"/>
      <c r="D1" s="126"/>
      <c r="E1" s="126"/>
      <c r="F1" s="126"/>
      <c r="G1" s="126"/>
      <c r="H1" s="126"/>
      <c r="I1" s="126"/>
      <c r="J1" s="126"/>
      <c r="K1" s="126"/>
      <c r="L1" s="126"/>
      <c r="M1" s="126"/>
      <c r="N1" s="126"/>
      <c r="O1" s="126"/>
      <c r="P1" s="126"/>
      <c r="Q1" s="126"/>
      <c r="R1" s="126"/>
      <c r="S1" s="126"/>
      <c r="T1" s="126"/>
      <c r="U1" s="126"/>
      <c r="V1" s="126"/>
      <c r="W1" s="126"/>
      <c r="X1" s="114"/>
    </row>
    <row r="2" spans="1:36" ht="30" customHeight="1">
      <c r="A2" s="58"/>
      <c r="B2" s="127" t="s">
        <v>8</v>
      </c>
      <c r="C2" s="127"/>
      <c r="D2" s="127"/>
      <c r="E2" s="127"/>
      <c r="F2" s="127"/>
      <c r="G2" s="127"/>
      <c r="H2" s="127"/>
      <c r="I2" s="127"/>
      <c r="J2" s="127"/>
      <c r="K2" s="127"/>
      <c r="L2" s="127"/>
      <c r="M2" s="127"/>
      <c r="N2" s="127"/>
      <c r="O2" s="127"/>
      <c r="P2" s="127"/>
      <c r="Q2" s="127"/>
      <c r="R2" s="127"/>
      <c r="S2" s="127"/>
      <c r="T2" s="127"/>
      <c r="U2" s="127"/>
      <c r="V2" s="127"/>
      <c r="W2" s="127"/>
      <c r="X2" s="58"/>
    </row>
    <row r="3" spans="1:36" ht="16" customHeight="1">
      <c r="A3" s="58"/>
      <c r="B3" s="128" t="s">
        <v>24</v>
      </c>
      <c r="C3" s="128"/>
      <c r="D3" s="128"/>
      <c r="E3" s="128"/>
      <c r="F3" s="128"/>
      <c r="G3" s="128"/>
      <c r="H3" s="128"/>
      <c r="I3" s="128"/>
      <c r="J3" s="128"/>
      <c r="K3" s="128"/>
      <c r="L3" s="128"/>
      <c r="M3" s="128"/>
      <c r="N3" s="128"/>
      <c r="O3" s="128"/>
      <c r="P3" s="128"/>
      <c r="Q3" s="128"/>
      <c r="R3" s="128"/>
      <c r="S3" s="128"/>
      <c r="T3" s="128"/>
      <c r="U3" s="128"/>
      <c r="V3" s="128"/>
      <c r="W3" s="128"/>
      <c r="X3" s="58"/>
    </row>
    <row r="4" spans="1:36">
      <c r="A4" s="58"/>
      <c r="B4" s="58"/>
      <c r="C4" s="58"/>
      <c r="D4" s="58"/>
      <c r="E4" s="58"/>
      <c r="F4" s="58"/>
      <c r="G4" s="58"/>
      <c r="H4" s="58"/>
      <c r="I4" s="58"/>
      <c r="J4" s="58"/>
      <c r="K4" s="58"/>
      <c r="L4" s="58"/>
      <c r="M4" s="58"/>
      <c r="N4" s="58"/>
      <c r="O4" s="58"/>
      <c r="P4" s="58"/>
      <c r="Q4" s="58"/>
      <c r="R4" s="58"/>
      <c r="S4" s="58"/>
      <c r="T4" s="58"/>
      <c r="U4" s="58"/>
      <c r="V4" s="58"/>
      <c r="W4" s="58"/>
      <c r="X4" s="58"/>
    </row>
    <row r="5" spans="1:36" ht="51" customHeight="1">
      <c r="A5" s="58"/>
      <c r="B5" s="116" t="s">
        <v>39</v>
      </c>
      <c r="C5" s="116"/>
      <c r="D5" s="116"/>
      <c r="E5" s="116"/>
      <c r="F5" s="116"/>
      <c r="G5" s="116"/>
      <c r="H5" s="116"/>
      <c r="I5" s="116"/>
      <c r="J5" s="116"/>
      <c r="K5" s="116"/>
      <c r="L5" s="116"/>
      <c r="M5" s="116"/>
      <c r="N5" s="116"/>
      <c r="O5" s="116"/>
      <c r="P5" s="116"/>
      <c r="Q5" s="116"/>
      <c r="R5" s="116"/>
      <c r="S5" s="116"/>
      <c r="T5" s="116"/>
      <c r="U5" s="116"/>
      <c r="V5" s="116"/>
      <c r="W5" s="116"/>
      <c r="X5" s="47"/>
    </row>
    <row r="6" spans="1:36" ht="14" customHeight="1">
      <c r="A6" s="58"/>
      <c r="B6" s="113"/>
      <c r="C6" s="113"/>
      <c r="D6" s="113"/>
      <c r="E6" s="113"/>
      <c r="F6" s="113"/>
      <c r="G6" s="113"/>
      <c r="H6" s="113"/>
      <c r="I6" s="113"/>
      <c r="J6" s="113"/>
      <c r="K6" s="113"/>
      <c r="L6" s="113"/>
      <c r="M6" s="113"/>
      <c r="N6" s="113"/>
      <c r="O6" s="113"/>
      <c r="P6" s="113"/>
      <c r="Q6" s="113"/>
      <c r="R6" s="113"/>
      <c r="S6" s="113"/>
      <c r="T6" s="113"/>
      <c r="U6" s="113"/>
      <c r="V6" s="113"/>
      <c r="W6" s="113"/>
      <c r="X6" s="58"/>
    </row>
    <row r="7" spans="1:36" ht="17" thickBot="1">
      <c r="A7" s="58"/>
      <c r="B7" s="25"/>
      <c r="C7" s="25"/>
      <c r="D7" s="25"/>
      <c r="E7" s="25"/>
      <c r="F7" s="25"/>
      <c r="G7" s="25"/>
      <c r="H7" s="25"/>
      <c r="I7" s="25"/>
      <c r="J7" s="25"/>
      <c r="K7" s="25"/>
      <c r="L7" s="25"/>
      <c r="M7" s="25"/>
      <c r="N7" s="25"/>
      <c r="O7" s="25"/>
      <c r="P7" s="25"/>
      <c r="Q7" s="25"/>
      <c r="R7" s="25"/>
      <c r="S7" s="25"/>
      <c r="T7" s="25"/>
      <c r="U7" s="25"/>
      <c r="V7" s="25"/>
      <c r="W7" s="22"/>
      <c r="X7" s="58"/>
    </row>
    <row r="8" spans="1:36" ht="17" thickBot="1">
      <c r="A8" s="58"/>
      <c r="B8" s="16" t="s">
        <v>2</v>
      </c>
      <c r="C8" s="16"/>
      <c r="D8" s="16"/>
      <c r="E8" s="28" t="s">
        <v>12</v>
      </c>
      <c r="F8" s="28"/>
      <c r="G8" s="28"/>
      <c r="H8" s="28"/>
      <c r="I8" s="29"/>
      <c r="J8" s="24">
        <v>1200</v>
      </c>
      <c r="K8" s="17"/>
      <c r="L8" s="8" t="s">
        <v>40</v>
      </c>
      <c r="M8" s="8"/>
      <c r="N8" s="8"/>
      <c r="O8" s="8"/>
      <c r="P8" s="12">
        <v>10</v>
      </c>
      <c r="Q8" s="22"/>
      <c r="R8" s="9" t="s">
        <v>38</v>
      </c>
      <c r="S8" s="9"/>
      <c r="T8" s="9"/>
      <c r="U8" s="9"/>
      <c r="V8" s="12">
        <v>15</v>
      </c>
      <c r="W8" s="22"/>
      <c r="X8" s="58"/>
    </row>
    <row r="9" spans="1:36">
      <c r="A9" s="58"/>
      <c r="B9" s="18"/>
      <c r="C9" s="18"/>
      <c r="D9" s="18"/>
      <c r="E9" s="13"/>
      <c r="F9" s="13"/>
      <c r="G9" s="13"/>
      <c r="H9" s="13"/>
      <c r="I9" s="19"/>
      <c r="J9" s="20"/>
      <c r="K9" s="17"/>
      <c r="L9" s="23"/>
      <c r="M9" s="23"/>
      <c r="N9" s="23"/>
      <c r="O9" s="23"/>
      <c r="P9" s="21"/>
      <c r="Q9" s="22"/>
      <c r="R9" s="23"/>
      <c r="S9" s="23"/>
      <c r="T9" s="23"/>
      <c r="U9" s="23"/>
      <c r="V9" s="21"/>
      <c r="W9" s="22"/>
      <c r="X9" s="58"/>
    </row>
    <row r="10" spans="1:36">
      <c r="A10" s="58"/>
      <c r="B10" s="114"/>
      <c r="C10" s="114"/>
      <c r="D10" s="114"/>
      <c r="E10" s="114"/>
      <c r="F10" s="114"/>
      <c r="G10" s="114"/>
      <c r="H10" s="114"/>
      <c r="I10" s="114"/>
      <c r="J10" s="114"/>
      <c r="K10" s="114"/>
      <c r="L10" s="114"/>
      <c r="M10" s="114"/>
      <c r="N10" s="114"/>
      <c r="O10" s="114"/>
      <c r="P10" s="114"/>
      <c r="Q10" s="114"/>
      <c r="R10" s="114"/>
      <c r="S10" s="114"/>
      <c r="T10" s="114"/>
      <c r="U10" s="114"/>
      <c r="V10" s="114"/>
      <c r="W10" s="58"/>
      <c r="X10" s="58"/>
    </row>
    <row r="11" spans="1:36" ht="17" thickBot="1">
      <c r="A11" s="58"/>
      <c r="B11" s="114"/>
      <c r="C11" s="114"/>
      <c r="D11" s="114"/>
      <c r="E11" s="114"/>
      <c r="F11" s="114"/>
      <c r="G11" s="114"/>
      <c r="H11" s="114"/>
      <c r="I11" s="114"/>
      <c r="J11" s="114"/>
      <c r="K11" s="114"/>
      <c r="L11" s="114"/>
      <c r="M11" s="114"/>
      <c r="N11" s="114"/>
      <c r="O11" s="114"/>
      <c r="P11" s="114"/>
      <c r="Q11" s="114"/>
      <c r="R11" s="114"/>
      <c r="S11" s="114"/>
      <c r="T11" s="114"/>
      <c r="U11" s="114"/>
      <c r="V11" s="114"/>
      <c r="W11" s="58"/>
      <c r="X11" s="58"/>
    </row>
    <row r="12" spans="1:36" s="59" customFormat="1" ht="22" customHeight="1">
      <c r="A12" s="117"/>
      <c r="B12" s="78" t="s">
        <v>41</v>
      </c>
      <c r="C12" s="79"/>
      <c r="D12" s="79"/>
      <c r="E12" s="79"/>
      <c r="F12" s="79"/>
      <c r="G12" s="79"/>
      <c r="H12" s="79"/>
      <c r="I12" s="79"/>
      <c r="J12" s="79"/>
      <c r="K12" s="79"/>
      <c r="L12" s="79"/>
      <c r="M12" s="79"/>
      <c r="N12" s="79"/>
      <c r="O12" s="79"/>
      <c r="P12" s="79"/>
      <c r="Q12" s="79"/>
      <c r="R12" s="79"/>
      <c r="S12" s="79"/>
      <c r="T12" s="79"/>
      <c r="U12" s="79"/>
      <c r="V12" s="79"/>
      <c r="W12" s="80"/>
      <c r="X12" s="117"/>
    </row>
    <row r="13" spans="1:36" s="39" customFormat="1" ht="11" customHeight="1">
      <c r="A13" s="58"/>
      <c r="B13" s="81"/>
      <c r="C13" s="53"/>
      <c r="D13" s="53"/>
      <c r="E13" s="53"/>
      <c r="F13" s="53"/>
      <c r="G13" s="53"/>
      <c r="H13" s="53"/>
      <c r="I13" s="53"/>
      <c r="J13" s="53"/>
      <c r="K13" s="53"/>
      <c r="L13" s="53"/>
      <c r="M13" s="53"/>
      <c r="N13" s="53"/>
      <c r="O13" s="53"/>
      <c r="P13" s="53"/>
      <c r="Q13" s="53"/>
      <c r="R13" s="53"/>
      <c r="S13" s="53"/>
      <c r="T13" s="53"/>
      <c r="U13" s="53"/>
      <c r="V13" s="53"/>
      <c r="W13" s="82"/>
      <c r="X13" s="58"/>
    </row>
    <row r="14" spans="1:36" ht="24" customHeight="1">
      <c r="A14" s="58"/>
      <c r="B14" s="83"/>
      <c r="C14" s="54"/>
      <c r="D14" s="54"/>
      <c r="E14" s="77" t="s">
        <v>25</v>
      </c>
      <c r="F14" s="77"/>
      <c r="G14" s="77"/>
      <c r="H14" s="77"/>
      <c r="I14" s="77"/>
      <c r="J14" s="77"/>
      <c r="K14" s="77"/>
      <c r="L14" s="77"/>
      <c r="M14" s="77"/>
      <c r="N14" s="77"/>
      <c r="O14" s="77"/>
      <c r="P14" s="77"/>
      <c r="Q14" s="77"/>
      <c r="R14" s="77"/>
      <c r="S14" s="77"/>
      <c r="T14" s="77"/>
      <c r="U14" s="77"/>
      <c r="V14" s="77"/>
      <c r="W14" s="84"/>
      <c r="X14" s="120"/>
      <c r="Y14" s="3"/>
      <c r="Z14" s="3"/>
      <c r="AA14" s="3"/>
      <c r="AB14" s="3"/>
      <c r="AC14" s="3"/>
      <c r="AD14" s="3"/>
      <c r="AE14" s="3"/>
      <c r="AF14" s="3"/>
      <c r="AG14" s="3"/>
      <c r="AH14" s="3"/>
      <c r="AI14" s="3"/>
      <c r="AJ14" s="3"/>
    </row>
    <row r="15" spans="1:36" ht="28" customHeight="1">
      <c r="A15" s="58"/>
      <c r="B15" s="85" t="s">
        <v>22</v>
      </c>
      <c r="C15" s="4" t="s">
        <v>0</v>
      </c>
      <c r="D15" s="4" t="s">
        <v>1</v>
      </c>
      <c r="E15" s="5">
        <v>0</v>
      </c>
      <c r="F15" s="63">
        <v>0.25</v>
      </c>
      <c r="G15" s="63">
        <f>E15+0.5</f>
        <v>0.5</v>
      </c>
      <c r="H15" s="5">
        <f t="shared" ref="H15:I15" si="0">G15+0.5</f>
        <v>1</v>
      </c>
      <c r="I15" s="5">
        <f t="shared" si="0"/>
        <v>1.5</v>
      </c>
      <c r="J15" s="5">
        <f>I15+0.5</f>
        <v>2</v>
      </c>
      <c r="K15" s="5">
        <f>J15+1</f>
        <v>3</v>
      </c>
      <c r="L15" s="5">
        <f t="shared" ref="L15:O15" si="1">K15+1</f>
        <v>4</v>
      </c>
      <c r="M15" s="63">
        <f t="shared" si="1"/>
        <v>5</v>
      </c>
      <c r="N15" s="63">
        <f t="shared" si="1"/>
        <v>6</v>
      </c>
      <c r="O15" s="63">
        <f t="shared" si="1"/>
        <v>7</v>
      </c>
      <c r="P15" s="63">
        <f>O15+1</f>
        <v>8</v>
      </c>
      <c r="Q15" s="63">
        <f>P15+1</f>
        <v>9</v>
      </c>
      <c r="R15" s="63">
        <f t="shared" ref="R15" si="2">Q15+1</f>
        <v>10</v>
      </c>
      <c r="S15" s="5">
        <f>R15+2.5</f>
        <v>12.5</v>
      </c>
      <c r="T15" s="5">
        <f>S15+2.5</f>
        <v>15</v>
      </c>
      <c r="U15" s="63">
        <f>T15+2.5</f>
        <v>17.5</v>
      </c>
      <c r="V15" s="63">
        <f>U15+2.5</f>
        <v>20</v>
      </c>
      <c r="W15" s="86">
        <v>30</v>
      </c>
      <c r="X15" s="108"/>
      <c r="Y15" s="1"/>
      <c r="Z15" s="1"/>
      <c r="AA15" s="1"/>
      <c r="AB15" s="1"/>
      <c r="AC15" s="1"/>
      <c r="AD15" s="1"/>
      <c r="AE15" s="1"/>
      <c r="AF15" s="1"/>
      <c r="AG15" s="1"/>
      <c r="AH15" s="1"/>
      <c r="AI15" s="1"/>
      <c r="AJ15" s="1"/>
    </row>
    <row r="16" spans="1:36" ht="16" customHeight="1">
      <c r="A16" s="58"/>
      <c r="B16" s="85"/>
      <c r="C16" s="6">
        <f t="shared" ref="C16:C28" si="3">$J$8*(0.01)*D16</f>
        <v>12</v>
      </c>
      <c r="D16" s="60">
        <v>1</v>
      </c>
      <c r="E16" s="70">
        <f>IF(E$15=0,0,(E$15*$C16)/60)</f>
        <v>0</v>
      </c>
      <c r="F16" s="122">
        <f t="shared" ref="F16:W28" si="4">IF(F$15=0,0,(F$15*$C16)/60)</f>
        <v>0.05</v>
      </c>
      <c r="G16" s="122">
        <f t="shared" si="4"/>
        <v>0.1</v>
      </c>
      <c r="H16" s="61">
        <f t="shared" si="4"/>
        <v>0.2</v>
      </c>
      <c r="I16" s="70">
        <f t="shared" si="4"/>
        <v>0.3</v>
      </c>
      <c r="J16" s="121">
        <f t="shared" si="4"/>
        <v>0.4</v>
      </c>
      <c r="K16" s="64">
        <f t="shared" si="4"/>
        <v>0.6</v>
      </c>
      <c r="L16" s="70">
        <f t="shared" si="4"/>
        <v>0.8</v>
      </c>
      <c r="M16" s="122">
        <f t="shared" si="4"/>
        <v>1</v>
      </c>
      <c r="N16" s="122">
        <f t="shared" si="4"/>
        <v>1.2</v>
      </c>
      <c r="O16" s="122">
        <f t="shared" si="4"/>
        <v>1.4</v>
      </c>
      <c r="P16" s="122">
        <f t="shared" si="4"/>
        <v>1.6</v>
      </c>
      <c r="Q16" s="122">
        <f t="shared" si="4"/>
        <v>1.8</v>
      </c>
      <c r="R16" s="122">
        <f t="shared" si="4"/>
        <v>2</v>
      </c>
      <c r="S16" s="61">
        <f t="shared" si="4"/>
        <v>2.5</v>
      </c>
      <c r="T16" s="70">
        <f t="shared" si="4"/>
        <v>3</v>
      </c>
      <c r="U16" s="122">
        <f t="shared" si="4"/>
        <v>3.5</v>
      </c>
      <c r="V16" s="122">
        <f t="shared" si="4"/>
        <v>4</v>
      </c>
      <c r="W16" s="125">
        <f t="shared" si="4"/>
        <v>6</v>
      </c>
      <c r="X16" s="108"/>
      <c r="Y16" s="1"/>
      <c r="Z16" s="1"/>
      <c r="AA16" s="1"/>
      <c r="AB16" s="1"/>
      <c r="AC16" s="1"/>
      <c r="AD16" s="1"/>
      <c r="AE16" s="1"/>
      <c r="AF16" s="1"/>
      <c r="AG16" s="1"/>
      <c r="AH16" s="1"/>
      <c r="AI16" s="1"/>
      <c r="AJ16" s="1"/>
    </row>
    <row r="17" spans="1:36">
      <c r="A17" s="58"/>
      <c r="B17" s="85"/>
      <c r="C17" s="6">
        <f t="shared" si="3"/>
        <v>24</v>
      </c>
      <c r="D17" s="60">
        <f>D16+1</f>
        <v>2</v>
      </c>
      <c r="E17" s="70">
        <f t="shared" ref="E17:E28" si="5">IF(E$15=0,0,(E$15*$C17)/60)</f>
        <v>0</v>
      </c>
      <c r="F17" s="122">
        <f t="shared" si="4"/>
        <v>0.1</v>
      </c>
      <c r="G17" s="122">
        <f t="shared" si="4"/>
        <v>0.2</v>
      </c>
      <c r="H17" s="61">
        <f t="shared" si="4"/>
        <v>0.4</v>
      </c>
      <c r="I17" s="70">
        <f t="shared" si="4"/>
        <v>0.6</v>
      </c>
      <c r="J17" s="121">
        <f t="shared" si="4"/>
        <v>0.8</v>
      </c>
      <c r="K17" s="64">
        <f t="shared" si="4"/>
        <v>1.2</v>
      </c>
      <c r="L17" s="70">
        <f t="shared" si="4"/>
        <v>1.6</v>
      </c>
      <c r="M17" s="122">
        <f t="shared" si="4"/>
        <v>2</v>
      </c>
      <c r="N17" s="122">
        <f t="shared" si="4"/>
        <v>2.4</v>
      </c>
      <c r="O17" s="122">
        <f t="shared" si="4"/>
        <v>2.8</v>
      </c>
      <c r="P17" s="122">
        <f t="shared" si="4"/>
        <v>3.2</v>
      </c>
      <c r="Q17" s="122">
        <f t="shared" si="4"/>
        <v>3.6</v>
      </c>
      <c r="R17" s="122">
        <f t="shared" si="4"/>
        <v>4</v>
      </c>
      <c r="S17" s="61">
        <f t="shared" si="4"/>
        <v>5</v>
      </c>
      <c r="T17" s="70">
        <f t="shared" si="4"/>
        <v>6</v>
      </c>
      <c r="U17" s="122">
        <f t="shared" si="4"/>
        <v>7</v>
      </c>
      <c r="V17" s="122">
        <f t="shared" si="4"/>
        <v>8</v>
      </c>
      <c r="W17" s="125">
        <f t="shared" si="4"/>
        <v>12</v>
      </c>
      <c r="X17" s="108"/>
      <c r="Y17" s="1"/>
      <c r="Z17" s="1"/>
      <c r="AA17" s="1"/>
      <c r="AB17" s="1"/>
      <c r="AC17" s="1"/>
      <c r="AD17" s="1"/>
      <c r="AE17" s="1"/>
      <c r="AF17" s="1"/>
      <c r="AG17" s="1"/>
      <c r="AH17" s="1"/>
      <c r="AI17" s="1"/>
      <c r="AJ17" s="1"/>
    </row>
    <row r="18" spans="1:36">
      <c r="A18" s="58"/>
      <c r="B18" s="85"/>
      <c r="C18" s="6">
        <f t="shared" si="3"/>
        <v>36</v>
      </c>
      <c r="D18" s="60">
        <f t="shared" ref="D18:D20" si="6">D17+1</f>
        <v>3</v>
      </c>
      <c r="E18" s="70">
        <f t="shared" si="5"/>
        <v>0</v>
      </c>
      <c r="F18" s="122">
        <f t="shared" si="4"/>
        <v>0.15</v>
      </c>
      <c r="G18" s="122">
        <f t="shared" si="4"/>
        <v>0.3</v>
      </c>
      <c r="H18" s="61">
        <f t="shared" si="4"/>
        <v>0.6</v>
      </c>
      <c r="I18" s="70">
        <f t="shared" si="4"/>
        <v>0.9</v>
      </c>
      <c r="J18" s="121">
        <f t="shared" si="4"/>
        <v>1.2</v>
      </c>
      <c r="K18" s="64">
        <f t="shared" si="4"/>
        <v>1.8</v>
      </c>
      <c r="L18" s="70">
        <f t="shared" si="4"/>
        <v>2.4</v>
      </c>
      <c r="M18" s="122">
        <f t="shared" si="4"/>
        <v>3</v>
      </c>
      <c r="N18" s="122">
        <f t="shared" si="4"/>
        <v>3.6</v>
      </c>
      <c r="O18" s="122">
        <f t="shared" si="4"/>
        <v>4.2</v>
      </c>
      <c r="P18" s="122">
        <f t="shared" si="4"/>
        <v>4.8</v>
      </c>
      <c r="Q18" s="122">
        <f t="shared" si="4"/>
        <v>5.4</v>
      </c>
      <c r="R18" s="122">
        <f t="shared" si="4"/>
        <v>6</v>
      </c>
      <c r="S18" s="61">
        <f t="shared" si="4"/>
        <v>7.5</v>
      </c>
      <c r="T18" s="70">
        <f t="shared" si="4"/>
        <v>9</v>
      </c>
      <c r="U18" s="122">
        <f t="shared" si="4"/>
        <v>10.5</v>
      </c>
      <c r="V18" s="122">
        <f t="shared" si="4"/>
        <v>12</v>
      </c>
      <c r="W18" s="125">
        <f t="shared" si="4"/>
        <v>18</v>
      </c>
      <c r="X18" s="108"/>
      <c r="Y18" s="1"/>
      <c r="Z18" s="1"/>
      <c r="AA18" s="1"/>
      <c r="AB18" s="1"/>
      <c r="AC18" s="1"/>
      <c r="AD18" s="1"/>
      <c r="AE18" s="1"/>
      <c r="AF18" s="1"/>
      <c r="AG18" s="1"/>
      <c r="AH18" s="1"/>
      <c r="AI18" s="1"/>
      <c r="AJ18" s="1"/>
    </row>
    <row r="19" spans="1:36">
      <c r="A19" s="58"/>
      <c r="B19" s="85"/>
      <c r="C19" s="6">
        <f t="shared" si="3"/>
        <v>48</v>
      </c>
      <c r="D19" s="60">
        <f t="shared" si="6"/>
        <v>4</v>
      </c>
      <c r="E19" s="70">
        <f t="shared" si="5"/>
        <v>0</v>
      </c>
      <c r="F19" s="122">
        <f t="shared" si="4"/>
        <v>0.2</v>
      </c>
      <c r="G19" s="122">
        <f t="shared" si="4"/>
        <v>0.4</v>
      </c>
      <c r="H19" s="61">
        <f t="shared" si="4"/>
        <v>0.8</v>
      </c>
      <c r="I19" s="70">
        <f t="shared" si="4"/>
        <v>1.2</v>
      </c>
      <c r="J19" s="121">
        <f t="shared" si="4"/>
        <v>1.6</v>
      </c>
      <c r="K19" s="64">
        <f t="shared" si="4"/>
        <v>2.4</v>
      </c>
      <c r="L19" s="70">
        <f t="shared" si="4"/>
        <v>3.2</v>
      </c>
      <c r="M19" s="122">
        <f t="shared" si="4"/>
        <v>4</v>
      </c>
      <c r="N19" s="122">
        <f t="shared" si="4"/>
        <v>4.8</v>
      </c>
      <c r="O19" s="122">
        <f t="shared" si="4"/>
        <v>5.6</v>
      </c>
      <c r="P19" s="122">
        <f t="shared" si="4"/>
        <v>6.4</v>
      </c>
      <c r="Q19" s="122">
        <f t="shared" si="4"/>
        <v>7.2</v>
      </c>
      <c r="R19" s="122">
        <f t="shared" si="4"/>
        <v>8</v>
      </c>
      <c r="S19" s="61">
        <f t="shared" si="4"/>
        <v>10</v>
      </c>
      <c r="T19" s="70">
        <f t="shared" si="4"/>
        <v>12</v>
      </c>
      <c r="U19" s="122">
        <f t="shared" si="4"/>
        <v>14</v>
      </c>
      <c r="V19" s="122">
        <f t="shared" si="4"/>
        <v>16</v>
      </c>
      <c r="W19" s="125">
        <f t="shared" si="4"/>
        <v>24</v>
      </c>
      <c r="X19" s="108"/>
      <c r="Y19" s="1"/>
      <c r="Z19" s="1"/>
      <c r="AA19" s="1"/>
      <c r="AB19" s="1"/>
      <c r="AC19" s="1"/>
      <c r="AD19" s="1"/>
      <c r="AE19" s="1"/>
      <c r="AF19" s="1"/>
      <c r="AG19" s="1"/>
      <c r="AH19" s="1"/>
      <c r="AI19" s="1"/>
      <c r="AJ19" s="1"/>
    </row>
    <row r="20" spans="1:36">
      <c r="A20" s="58"/>
      <c r="B20" s="85"/>
      <c r="C20" s="6">
        <f t="shared" si="3"/>
        <v>60</v>
      </c>
      <c r="D20" s="60">
        <f t="shared" si="6"/>
        <v>5</v>
      </c>
      <c r="E20" s="70">
        <f t="shared" si="5"/>
        <v>0</v>
      </c>
      <c r="F20" s="122">
        <f t="shared" si="4"/>
        <v>0.25</v>
      </c>
      <c r="G20" s="122">
        <f t="shared" si="4"/>
        <v>0.5</v>
      </c>
      <c r="H20" s="61">
        <f t="shared" si="4"/>
        <v>1</v>
      </c>
      <c r="I20" s="70">
        <f t="shared" si="4"/>
        <v>1.5</v>
      </c>
      <c r="J20" s="121">
        <f t="shared" si="4"/>
        <v>2</v>
      </c>
      <c r="K20" s="64">
        <f t="shared" si="4"/>
        <v>3</v>
      </c>
      <c r="L20" s="70">
        <f t="shared" si="4"/>
        <v>4</v>
      </c>
      <c r="M20" s="122">
        <f t="shared" si="4"/>
        <v>5</v>
      </c>
      <c r="N20" s="122">
        <f t="shared" si="4"/>
        <v>6</v>
      </c>
      <c r="O20" s="122">
        <f t="shared" si="4"/>
        <v>7</v>
      </c>
      <c r="P20" s="122">
        <f t="shared" si="4"/>
        <v>8</v>
      </c>
      <c r="Q20" s="122">
        <f t="shared" si="4"/>
        <v>9</v>
      </c>
      <c r="R20" s="122">
        <f t="shared" si="4"/>
        <v>10</v>
      </c>
      <c r="S20" s="61">
        <f t="shared" si="4"/>
        <v>12.5</v>
      </c>
      <c r="T20" s="70">
        <f t="shared" si="4"/>
        <v>15</v>
      </c>
      <c r="U20" s="122">
        <f t="shared" si="4"/>
        <v>17.5</v>
      </c>
      <c r="V20" s="122">
        <f t="shared" si="4"/>
        <v>20</v>
      </c>
      <c r="W20" s="125">
        <f t="shared" si="4"/>
        <v>30</v>
      </c>
      <c r="X20" s="108"/>
      <c r="Y20" s="1"/>
      <c r="Z20" s="1"/>
      <c r="AA20" s="1"/>
      <c r="AB20" s="1"/>
      <c r="AC20" s="1"/>
      <c r="AD20" s="1"/>
      <c r="AE20" s="1"/>
      <c r="AF20" s="1"/>
      <c r="AG20" s="1"/>
      <c r="AH20" s="1"/>
      <c r="AI20" s="1"/>
      <c r="AJ20" s="1"/>
    </row>
    <row r="21" spans="1:36">
      <c r="A21" s="58"/>
      <c r="B21" s="85"/>
      <c r="C21" s="6">
        <f t="shared" si="3"/>
        <v>120</v>
      </c>
      <c r="D21" s="60">
        <f>D20+5</f>
        <v>10</v>
      </c>
      <c r="E21" s="70">
        <f t="shared" si="5"/>
        <v>0</v>
      </c>
      <c r="F21" s="122">
        <f t="shared" si="4"/>
        <v>0.5</v>
      </c>
      <c r="G21" s="122">
        <f t="shared" si="4"/>
        <v>1</v>
      </c>
      <c r="H21" s="61">
        <f t="shared" si="4"/>
        <v>2</v>
      </c>
      <c r="I21" s="70">
        <f t="shared" si="4"/>
        <v>3</v>
      </c>
      <c r="J21" s="121">
        <f t="shared" si="4"/>
        <v>4</v>
      </c>
      <c r="K21" s="64">
        <f t="shared" si="4"/>
        <v>6</v>
      </c>
      <c r="L21" s="70">
        <f t="shared" si="4"/>
        <v>8</v>
      </c>
      <c r="M21" s="122">
        <f t="shared" si="4"/>
        <v>10</v>
      </c>
      <c r="N21" s="122">
        <f t="shared" si="4"/>
        <v>12</v>
      </c>
      <c r="O21" s="122">
        <f t="shared" si="4"/>
        <v>14</v>
      </c>
      <c r="P21" s="122">
        <f t="shared" si="4"/>
        <v>16</v>
      </c>
      <c r="Q21" s="122">
        <f t="shared" si="4"/>
        <v>18</v>
      </c>
      <c r="R21" s="122">
        <f t="shared" si="4"/>
        <v>20</v>
      </c>
      <c r="S21" s="61">
        <f t="shared" si="4"/>
        <v>25</v>
      </c>
      <c r="T21" s="70">
        <f t="shared" si="4"/>
        <v>30</v>
      </c>
      <c r="U21" s="122">
        <f t="shared" si="4"/>
        <v>35</v>
      </c>
      <c r="V21" s="122">
        <f t="shared" si="4"/>
        <v>40</v>
      </c>
      <c r="W21" s="125">
        <f t="shared" si="4"/>
        <v>60</v>
      </c>
      <c r="X21" s="108"/>
      <c r="Y21" s="1"/>
      <c r="Z21" s="1"/>
      <c r="AA21" s="1"/>
      <c r="AB21" s="1"/>
      <c r="AC21" s="1"/>
      <c r="AD21" s="1"/>
      <c r="AE21" s="1"/>
      <c r="AF21" s="1"/>
      <c r="AG21" s="1"/>
      <c r="AH21" s="1"/>
      <c r="AI21" s="1"/>
      <c r="AJ21" s="1"/>
    </row>
    <row r="22" spans="1:36">
      <c r="A22" s="58"/>
      <c r="B22" s="85"/>
      <c r="C22" s="6">
        <f t="shared" si="3"/>
        <v>180</v>
      </c>
      <c r="D22" s="60">
        <f t="shared" ref="D22:D24" si="7">D21+5</f>
        <v>15</v>
      </c>
      <c r="E22" s="70">
        <f t="shared" si="5"/>
        <v>0</v>
      </c>
      <c r="F22" s="122">
        <f t="shared" si="4"/>
        <v>0.75</v>
      </c>
      <c r="G22" s="122">
        <f t="shared" si="4"/>
        <v>1.5</v>
      </c>
      <c r="H22" s="61">
        <f t="shared" si="4"/>
        <v>3</v>
      </c>
      <c r="I22" s="70">
        <f t="shared" si="4"/>
        <v>4.5</v>
      </c>
      <c r="J22" s="121">
        <f t="shared" si="4"/>
        <v>6</v>
      </c>
      <c r="K22" s="64">
        <f t="shared" si="4"/>
        <v>9</v>
      </c>
      <c r="L22" s="70">
        <f t="shared" si="4"/>
        <v>12</v>
      </c>
      <c r="M22" s="122">
        <f t="shared" si="4"/>
        <v>15</v>
      </c>
      <c r="N22" s="122">
        <f t="shared" si="4"/>
        <v>18</v>
      </c>
      <c r="O22" s="122">
        <f t="shared" si="4"/>
        <v>21</v>
      </c>
      <c r="P22" s="122">
        <f t="shared" si="4"/>
        <v>24</v>
      </c>
      <c r="Q22" s="122">
        <f t="shared" si="4"/>
        <v>27</v>
      </c>
      <c r="R22" s="122">
        <f t="shared" si="4"/>
        <v>30</v>
      </c>
      <c r="S22" s="61">
        <f t="shared" si="4"/>
        <v>37.5</v>
      </c>
      <c r="T22" s="70">
        <f t="shared" si="4"/>
        <v>45</v>
      </c>
      <c r="U22" s="122">
        <f t="shared" si="4"/>
        <v>52.5</v>
      </c>
      <c r="V22" s="122">
        <f t="shared" si="4"/>
        <v>60</v>
      </c>
      <c r="W22" s="125">
        <f t="shared" si="4"/>
        <v>90</v>
      </c>
      <c r="X22" s="108"/>
      <c r="Y22" s="1"/>
      <c r="Z22" s="1"/>
      <c r="AA22" s="1"/>
      <c r="AB22" s="1"/>
      <c r="AC22" s="1"/>
      <c r="AD22" s="1"/>
      <c r="AE22" s="1"/>
      <c r="AF22" s="1"/>
      <c r="AG22" s="1"/>
      <c r="AH22" s="1"/>
      <c r="AI22" s="1"/>
      <c r="AJ22" s="1"/>
    </row>
    <row r="23" spans="1:36">
      <c r="A23" s="58"/>
      <c r="B23" s="85"/>
      <c r="C23" s="6">
        <f t="shared" si="3"/>
        <v>240</v>
      </c>
      <c r="D23" s="60">
        <f t="shared" si="7"/>
        <v>20</v>
      </c>
      <c r="E23" s="70">
        <f t="shared" si="5"/>
        <v>0</v>
      </c>
      <c r="F23" s="122">
        <f t="shared" si="4"/>
        <v>1</v>
      </c>
      <c r="G23" s="122">
        <f t="shared" si="4"/>
        <v>2</v>
      </c>
      <c r="H23" s="61">
        <f t="shared" si="4"/>
        <v>4</v>
      </c>
      <c r="I23" s="70">
        <f t="shared" si="4"/>
        <v>6</v>
      </c>
      <c r="J23" s="121">
        <f t="shared" si="4"/>
        <v>8</v>
      </c>
      <c r="K23" s="64">
        <f t="shared" si="4"/>
        <v>12</v>
      </c>
      <c r="L23" s="70">
        <f t="shared" si="4"/>
        <v>16</v>
      </c>
      <c r="M23" s="122">
        <f t="shared" si="4"/>
        <v>20</v>
      </c>
      <c r="N23" s="122">
        <f t="shared" si="4"/>
        <v>24</v>
      </c>
      <c r="O23" s="122">
        <f t="shared" si="4"/>
        <v>28</v>
      </c>
      <c r="P23" s="122">
        <f t="shared" si="4"/>
        <v>32</v>
      </c>
      <c r="Q23" s="122">
        <f t="shared" si="4"/>
        <v>36</v>
      </c>
      <c r="R23" s="122">
        <f t="shared" si="4"/>
        <v>40</v>
      </c>
      <c r="S23" s="61">
        <f t="shared" si="4"/>
        <v>50</v>
      </c>
      <c r="T23" s="70">
        <f t="shared" si="4"/>
        <v>60</v>
      </c>
      <c r="U23" s="122">
        <f t="shared" si="4"/>
        <v>70</v>
      </c>
      <c r="V23" s="122">
        <f t="shared" si="4"/>
        <v>80</v>
      </c>
      <c r="W23" s="125">
        <f t="shared" si="4"/>
        <v>120</v>
      </c>
      <c r="X23" s="108"/>
      <c r="Y23" s="1"/>
      <c r="Z23" s="1"/>
      <c r="AA23" s="1"/>
      <c r="AB23" s="1"/>
      <c r="AC23" s="1"/>
      <c r="AD23" s="1"/>
      <c r="AE23" s="1"/>
      <c r="AF23" s="1"/>
      <c r="AG23" s="1"/>
      <c r="AH23" s="1"/>
      <c r="AI23" s="1"/>
      <c r="AJ23" s="1"/>
    </row>
    <row r="24" spans="1:36">
      <c r="A24" s="58"/>
      <c r="B24" s="85"/>
      <c r="C24" s="6">
        <f t="shared" si="3"/>
        <v>300</v>
      </c>
      <c r="D24" s="60">
        <f t="shared" si="7"/>
        <v>25</v>
      </c>
      <c r="E24" s="70">
        <f t="shared" si="5"/>
        <v>0</v>
      </c>
      <c r="F24" s="122">
        <f t="shared" si="4"/>
        <v>1.25</v>
      </c>
      <c r="G24" s="122">
        <f t="shared" si="4"/>
        <v>2.5</v>
      </c>
      <c r="H24" s="61">
        <f t="shared" si="4"/>
        <v>5</v>
      </c>
      <c r="I24" s="70">
        <f t="shared" si="4"/>
        <v>7.5</v>
      </c>
      <c r="J24" s="121">
        <f t="shared" si="4"/>
        <v>10</v>
      </c>
      <c r="K24" s="64">
        <f t="shared" si="4"/>
        <v>15</v>
      </c>
      <c r="L24" s="70">
        <f t="shared" si="4"/>
        <v>20</v>
      </c>
      <c r="M24" s="122">
        <f t="shared" si="4"/>
        <v>25</v>
      </c>
      <c r="N24" s="122">
        <f t="shared" si="4"/>
        <v>30</v>
      </c>
      <c r="O24" s="122">
        <f t="shared" si="4"/>
        <v>35</v>
      </c>
      <c r="P24" s="122">
        <f t="shared" si="4"/>
        <v>40</v>
      </c>
      <c r="Q24" s="122">
        <f t="shared" si="4"/>
        <v>45</v>
      </c>
      <c r="R24" s="122">
        <f t="shared" si="4"/>
        <v>50</v>
      </c>
      <c r="S24" s="61">
        <f t="shared" si="4"/>
        <v>62.5</v>
      </c>
      <c r="T24" s="70">
        <f t="shared" si="4"/>
        <v>75</v>
      </c>
      <c r="U24" s="122">
        <f t="shared" si="4"/>
        <v>87.5</v>
      </c>
      <c r="V24" s="122">
        <f t="shared" si="4"/>
        <v>100</v>
      </c>
      <c r="W24" s="125">
        <f t="shared" si="4"/>
        <v>150</v>
      </c>
      <c r="X24" s="108"/>
      <c r="Y24" s="1"/>
      <c r="Z24" s="1"/>
      <c r="AA24" s="1"/>
      <c r="AB24" s="1"/>
      <c r="AC24" s="1"/>
      <c r="AD24" s="1"/>
      <c r="AE24" s="1"/>
      <c r="AF24" s="1"/>
      <c r="AG24" s="1"/>
      <c r="AH24" s="1"/>
      <c r="AI24" s="1"/>
      <c r="AJ24" s="1"/>
    </row>
    <row r="25" spans="1:36">
      <c r="A25" s="58"/>
      <c r="B25" s="85"/>
      <c r="C25" s="6">
        <f t="shared" si="3"/>
        <v>396</v>
      </c>
      <c r="D25" s="60">
        <v>33</v>
      </c>
      <c r="E25" s="70">
        <f t="shared" si="5"/>
        <v>0</v>
      </c>
      <c r="F25" s="122">
        <f t="shared" si="4"/>
        <v>1.65</v>
      </c>
      <c r="G25" s="122">
        <f t="shared" si="4"/>
        <v>3.3</v>
      </c>
      <c r="H25" s="61">
        <f t="shared" si="4"/>
        <v>6.6</v>
      </c>
      <c r="I25" s="70">
        <f t="shared" si="4"/>
        <v>9.9</v>
      </c>
      <c r="J25" s="121">
        <f t="shared" si="4"/>
        <v>13.2</v>
      </c>
      <c r="K25" s="64">
        <f t="shared" si="4"/>
        <v>19.8</v>
      </c>
      <c r="L25" s="70">
        <f t="shared" si="4"/>
        <v>26.4</v>
      </c>
      <c r="M25" s="122">
        <f t="shared" si="4"/>
        <v>33</v>
      </c>
      <c r="N25" s="122">
        <f t="shared" si="4"/>
        <v>39.6</v>
      </c>
      <c r="O25" s="122">
        <f t="shared" si="4"/>
        <v>46.2</v>
      </c>
      <c r="P25" s="122">
        <f t="shared" si="4"/>
        <v>52.8</v>
      </c>
      <c r="Q25" s="122">
        <f t="shared" si="4"/>
        <v>59.4</v>
      </c>
      <c r="R25" s="122">
        <f t="shared" si="4"/>
        <v>66</v>
      </c>
      <c r="S25" s="61">
        <f t="shared" si="4"/>
        <v>82.5</v>
      </c>
      <c r="T25" s="70">
        <f t="shared" si="4"/>
        <v>99</v>
      </c>
      <c r="U25" s="122">
        <f t="shared" si="4"/>
        <v>115.5</v>
      </c>
      <c r="V25" s="122">
        <f t="shared" si="4"/>
        <v>132</v>
      </c>
      <c r="W25" s="125">
        <f t="shared" si="4"/>
        <v>198</v>
      </c>
      <c r="X25" s="108"/>
      <c r="Y25" s="1"/>
      <c r="Z25" s="1"/>
      <c r="AA25" s="1"/>
      <c r="AB25" s="1"/>
      <c r="AC25" s="1"/>
      <c r="AD25" s="1"/>
      <c r="AE25" s="1"/>
      <c r="AF25" s="1"/>
      <c r="AG25" s="1"/>
      <c r="AH25" s="1"/>
      <c r="AI25" s="1"/>
      <c r="AJ25" s="1"/>
    </row>
    <row r="26" spans="1:36">
      <c r="A26" s="58"/>
      <c r="B26" s="85"/>
      <c r="C26" s="6">
        <f t="shared" si="3"/>
        <v>600</v>
      </c>
      <c r="D26" s="60">
        <f>D24+25</f>
        <v>50</v>
      </c>
      <c r="E26" s="70">
        <f t="shared" si="5"/>
        <v>0</v>
      </c>
      <c r="F26" s="122">
        <f t="shared" si="4"/>
        <v>2.5</v>
      </c>
      <c r="G26" s="122">
        <f t="shared" si="4"/>
        <v>5</v>
      </c>
      <c r="H26" s="61">
        <f t="shared" si="4"/>
        <v>10</v>
      </c>
      <c r="I26" s="70">
        <f t="shared" si="4"/>
        <v>15</v>
      </c>
      <c r="J26" s="121">
        <f t="shared" si="4"/>
        <v>20</v>
      </c>
      <c r="K26" s="64">
        <f t="shared" si="4"/>
        <v>30</v>
      </c>
      <c r="L26" s="70">
        <f t="shared" si="4"/>
        <v>40</v>
      </c>
      <c r="M26" s="122">
        <f t="shared" si="4"/>
        <v>50</v>
      </c>
      <c r="N26" s="122">
        <f t="shared" si="4"/>
        <v>60</v>
      </c>
      <c r="O26" s="122">
        <f t="shared" si="4"/>
        <v>70</v>
      </c>
      <c r="P26" s="122">
        <f t="shared" si="4"/>
        <v>80</v>
      </c>
      <c r="Q26" s="122">
        <f t="shared" si="4"/>
        <v>90</v>
      </c>
      <c r="R26" s="122">
        <f t="shared" si="4"/>
        <v>100</v>
      </c>
      <c r="S26" s="61">
        <f t="shared" si="4"/>
        <v>125</v>
      </c>
      <c r="T26" s="70">
        <f t="shared" si="4"/>
        <v>150</v>
      </c>
      <c r="U26" s="122">
        <f t="shared" si="4"/>
        <v>175</v>
      </c>
      <c r="V26" s="122">
        <f t="shared" si="4"/>
        <v>200</v>
      </c>
      <c r="W26" s="125">
        <f t="shared" si="4"/>
        <v>300</v>
      </c>
      <c r="X26" s="108"/>
      <c r="Y26" s="1"/>
      <c r="Z26" s="1"/>
      <c r="AA26" s="1"/>
      <c r="AB26" s="1"/>
      <c r="AC26" s="1"/>
      <c r="AD26" s="1"/>
      <c r="AE26" s="1"/>
      <c r="AF26" s="1"/>
      <c r="AG26" s="1"/>
      <c r="AH26" s="1"/>
      <c r="AI26" s="1"/>
      <c r="AJ26" s="1"/>
    </row>
    <row r="27" spans="1:36">
      <c r="A27" s="58"/>
      <c r="B27" s="85"/>
      <c r="C27" s="6">
        <f t="shared" si="3"/>
        <v>900</v>
      </c>
      <c r="D27" s="60">
        <f t="shared" ref="D27:D28" si="8">D26+25</f>
        <v>75</v>
      </c>
      <c r="E27" s="70">
        <f t="shared" si="5"/>
        <v>0</v>
      </c>
      <c r="F27" s="122">
        <f t="shared" si="4"/>
        <v>3.75</v>
      </c>
      <c r="G27" s="122">
        <f t="shared" si="4"/>
        <v>7.5</v>
      </c>
      <c r="H27" s="61">
        <f t="shared" si="4"/>
        <v>15</v>
      </c>
      <c r="I27" s="70">
        <f t="shared" si="4"/>
        <v>22.5</v>
      </c>
      <c r="J27" s="121">
        <f t="shared" si="4"/>
        <v>30</v>
      </c>
      <c r="K27" s="64">
        <f t="shared" si="4"/>
        <v>45</v>
      </c>
      <c r="L27" s="70">
        <f t="shared" si="4"/>
        <v>60</v>
      </c>
      <c r="M27" s="122">
        <f t="shared" si="4"/>
        <v>75</v>
      </c>
      <c r="N27" s="122">
        <f t="shared" si="4"/>
        <v>90</v>
      </c>
      <c r="O27" s="122">
        <f t="shared" si="4"/>
        <v>105</v>
      </c>
      <c r="P27" s="122">
        <f t="shared" si="4"/>
        <v>120</v>
      </c>
      <c r="Q27" s="122">
        <f t="shared" si="4"/>
        <v>135</v>
      </c>
      <c r="R27" s="122">
        <f t="shared" si="4"/>
        <v>150</v>
      </c>
      <c r="S27" s="61">
        <f t="shared" si="4"/>
        <v>187.5</v>
      </c>
      <c r="T27" s="70">
        <f t="shared" si="4"/>
        <v>225</v>
      </c>
      <c r="U27" s="122">
        <f t="shared" si="4"/>
        <v>262.5</v>
      </c>
      <c r="V27" s="122">
        <f t="shared" si="4"/>
        <v>300</v>
      </c>
      <c r="W27" s="125">
        <f t="shared" si="4"/>
        <v>450</v>
      </c>
      <c r="X27" s="108"/>
      <c r="Y27" s="1"/>
      <c r="Z27" s="1"/>
      <c r="AA27" s="1"/>
      <c r="AB27" s="1"/>
      <c r="AC27" s="1"/>
      <c r="AD27" s="1"/>
      <c r="AE27" s="1"/>
      <c r="AF27" s="1"/>
      <c r="AG27" s="1"/>
      <c r="AH27" s="1"/>
      <c r="AI27" s="1"/>
      <c r="AJ27" s="1"/>
    </row>
    <row r="28" spans="1:36">
      <c r="A28" s="58"/>
      <c r="B28" s="85"/>
      <c r="C28" s="6">
        <f t="shared" si="3"/>
        <v>1200</v>
      </c>
      <c r="D28" s="60">
        <f t="shared" si="8"/>
        <v>100</v>
      </c>
      <c r="E28" s="70">
        <f t="shared" si="5"/>
        <v>0</v>
      </c>
      <c r="F28" s="122">
        <f t="shared" si="4"/>
        <v>5</v>
      </c>
      <c r="G28" s="122">
        <f t="shared" si="4"/>
        <v>10</v>
      </c>
      <c r="H28" s="61">
        <f t="shared" si="4"/>
        <v>20</v>
      </c>
      <c r="I28" s="70">
        <f t="shared" si="4"/>
        <v>30</v>
      </c>
      <c r="J28" s="121">
        <f t="shared" si="4"/>
        <v>40</v>
      </c>
      <c r="K28" s="64">
        <f t="shared" si="4"/>
        <v>60</v>
      </c>
      <c r="L28" s="70">
        <f t="shared" si="4"/>
        <v>80</v>
      </c>
      <c r="M28" s="122">
        <f t="shared" si="4"/>
        <v>100</v>
      </c>
      <c r="N28" s="122">
        <f t="shared" si="4"/>
        <v>120</v>
      </c>
      <c r="O28" s="122">
        <f t="shared" si="4"/>
        <v>140</v>
      </c>
      <c r="P28" s="122">
        <f t="shared" si="4"/>
        <v>160</v>
      </c>
      <c r="Q28" s="122">
        <f t="shared" si="4"/>
        <v>180</v>
      </c>
      <c r="R28" s="122">
        <f t="shared" si="4"/>
        <v>200</v>
      </c>
      <c r="S28" s="61">
        <f t="shared" si="4"/>
        <v>250</v>
      </c>
      <c r="T28" s="70">
        <f t="shared" si="4"/>
        <v>300</v>
      </c>
      <c r="U28" s="122">
        <f t="shared" si="4"/>
        <v>350</v>
      </c>
      <c r="V28" s="122">
        <f t="shared" si="4"/>
        <v>400</v>
      </c>
      <c r="W28" s="125">
        <f t="shared" si="4"/>
        <v>600</v>
      </c>
      <c r="X28" s="108"/>
      <c r="Y28" s="1"/>
      <c r="Z28" s="1"/>
      <c r="AA28" s="1"/>
      <c r="AB28" s="1"/>
      <c r="AC28" s="1"/>
      <c r="AD28" s="1"/>
      <c r="AE28" s="1"/>
      <c r="AF28" s="1"/>
      <c r="AG28" s="1"/>
      <c r="AH28" s="1"/>
      <c r="AI28" s="1"/>
      <c r="AJ28" s="1"/>
    </row>
    <row r="29" spans="1:36" ht="24" customHeight="1">
      <c r="A29" s="58"/>
      <c r="B29" s="88" t="s">
        <v>13</v>
      </c>
      <c r="C29" s="32"/>
      <c r="D29" s="32"/>
      <c r="E29" s="68" t="s">
        <v>26</v>
      </c>
      <c r="F29" s="33"/>
      <c r="G29" s="33"/>
      <c r="H29" s="66"/>
      <c r="I29" s="46"/>
      <c r="J29" s="47"/>
      <c r="K29" s="71" t="s">
        <v>6</v>
      </c>
      <c r="L29" s="31"/>
      <c r="M29" s="123"/>
      <c r="N29" s="123"/>
      <c r="O29" s="123"/>
      <c r="P29" s="123"/>
      <c r="Q29" s="123"/>
      <c r="R29" s="123"/>
      <c r="S29" s="73"/>
      <c r="T29" s="75" t="s">
        <v>18</v>
      </c>
      <c r="U29" s="124"/>
      <c r="V29" s="124"/>
      <c r="W29" s="89"/>
      <c r="X29" s="58"/>
    </row>
    <row r="30" spans="1:36" ht="24">
      <c r="A30" s="58"/>
      <c r="B30" s="90"/>
      <c r="C30" s="34"/>
      <c r="D30" s="34"/>
      <c r="E30" s="69" t="s">
        <v>10</v>
      </c>
      <c r="F30" s="35"/>
      <c r="G30" s="35"/>
      <c r="H30" s="35"/>
      <c r="I30" s="35"/>
      <c r="J30" s="67"/>
      <c r="K30" s="48"/>
      <c r="L30" s="72" t="s">
        <v>7</v>
      </c>
      <c r="M30" s="36"/>
      <c r="N30" s="36"/>
      <c r="O30" s="36"/>
      <c r="P30" s="36"/>
      <c r="Q30" s="36"/>
      <c r="R30" s="36"/>
      <c r="S30" s="74"/>
      <c r="T30" s="76"/>
      <c r="U30" s="37"/>
      <c r="V30" s="37"/>
      <c r="W30" s="91"/>
      <c r="X30" s="58"/>
    </row>
    <row r="31" spans="1:36">
      <c r="A31" s="58"/>
      <c r="B31" s="92" t="s">
        <v>15</v>
      </c>
      <c r="C31" s="38"/>
      <c r="D31" s="44"/>
      <c r="E31" s="40" t="s">
        <v>5</v>
      </c>
      <c r="F31" s="40"/>
      <c r="G31" s="40"/>
      <c r="H31" s="40"/>
      <c r="I31" s="40"/>
      <c r="J31" s="40"/>
      <c r="K31" s="40"/>
      <c r="L31" s="40"/>
      <c r="M31" s="40"/>
      <c r="N31" s="40"/>
      <c r="O31" s="40"/>
      <c r="P31" s="52"/>
      <c r="Q31" s="52"/>
      <c r="R31" s="52"/>
      <c r="S31" s="52"/>
      <c r="T31" s="52"/>
      <c r="U31" s="52"/>
      <c r="V31" s="52"/>
      <c r="W31" s="93"/>
      <c r="X31" s="58"/>
    </row>
    <row r="32" spans="1:36">
      <c r="A32" s="58"/>
      <c r="B32" s="94"/>
      <c r="C32" s="41"/>
      <c r="D32" s="45"/>
      <c r="E32" s="42"/>
      <c r="F32" s="43"/>
      <c r="G32" s="49" t="s">
        <v>17</v>
      </c>
      <c r="H32" s="50"/>
      <c r="I32" s="50"/>
      <c r="J32" s="50"/>
      <c r="K32" s="50"/>
      <c r="L32" s="50"/>
      <c r="M32" s="50"/>
      <c r="N32" s="50"/>
      <c r="O32" s="50"/>
      <c r="P32" s="51"/>
      <c r="Q32" s="51"/>
      <c r="R32" s="51"/>
      <c r="S32" s="51"/>
      <c r="T32" s="51"/>
      <c r="U32" s="51"/>
      <c r="V32" s="51"/>
      <c r="W32" s="95"/>
      <c r="X32" s="58"/>
    </row>
    <row r="33" spans="1:24" ht="17" thickBot="1">
      <c r="A33" s="58"/>
      <c r="B33" s="96"/>
      <c r="C33" s="97"/>
      <c r="D33" s="98"/>
      <c r="E33" s="99"/>
      <c r="F33" s="100" t="s">
        <v>16</v>
      </c>
      <c r="G33" s="101"/>
      <c r="H33" s="101"/>
      <c r="I33" s="101"/>
      <c r="J33" s="101"/>
      <c r="K33" s="101"/>
      <c r="L33" s="101"/>
      <c r="M33" s="101"/>
      <c r="N33" s="101"/>
      <c r="O33" s="101"/>
      <c r="P33" s="101"/>
      <c r="Q33" s="101"/>
      <c r="R33" s="101"/>
      <c r="S33" s="101"/>
      <c r="T33" s="101"/>
      <c r="U33" s="101"/>
      <c r="V33" s="101"/>
      <c r="W33" s="102"/>
      <c r="X33" s="58"/>
    </row>
    <row r="34" spans="1:24" ht="15" customHeight="1">
      <c r="A34" s="58"/>
      <c r="B34" s="107" t="s">
        <v>14</v>
      </c>
      <c r="C34" s="108"/>
      <c r="D34" s="108"/>
      <c r="E34" s="58"/>
      <c r="F34" s="58"/>
      <c r="G34" s="58"/>
      <c r="H34" s="58"/>
      <c r="I34" s="108"/>
      <c r="J34" s="58"/>
      <c r="K34" s="58"/>
      <c r="L34" s="58"/>
      <c r="M34" s="58"/>
      <c r="N34" s="58"/>
      <c r="O34" s="58"/>
      <c r="P34" s="58"/>
      <c r="Q34" s="58"/>
      <c r="R34" s="58"/>
      <c r="S34" s="58"/>
      <c r="T34" s="58"/>
      <c r="U34" s="58"/>
      <c r="V34" s="58"/>
      <c r="W34" s="58"/>
      <c r="X34" s="58"/>
    </row>
    <row r="35" spans="1:24" ht="15" customHeight="1" thickBot="1">
      <c r="A35" s="58"/>
      <c r="B35" s="107"/>
      <c r="C35" s="108"/>
      <c r="D35" s="108"/>
      <c r="E35" s="58"/>
      <c r="F35" s="58"/>
      <c r="G35" s="58"/>
      <c r="H35" s="58"/>
      <c r="I35" s="108"/>
      <c r="J35" s="58"/>
      <c r="K35" s="58"/>
      <c r="L35" s="58"/>
      <c r="M35" s="58"/>
      <c r="N35" s="58"/>
      <c r="O35" s="58"/>
      <c r="P35" s="58"/>
      <c r="Q35" s="58"/>
      <c r="R35" s="58"/>
      <c r="S35" s="58"/>
      <c r="T35" s="58"/>
      <c r="U35" s="58"/>
      <c r="V35" s="58"/>
      <c r="W35" s="58"/>
      <c r="X35" s="58"/>
    </row>
    <row r="36" spans="1:24" ht="22" customHeight="1">
      <c r="A36" s="58"/>
      <c r="B36" s="103" t="s">
        <v>42</v>
      </c>
      <c r="C36" s="104"/>
      <c r="D36" s="104"/>
      <c r="E36" s="104"/>
      <c r="F36" s="104"/>
      <c r="G36" s="104"/>
      <c r="H36" s="104"/>
      <c r="I36" s="104"/>
      <c r="J36" s="104"/>
      <c r="K36" s="104"/>
      <c r="L36" s="104"/>
      <c r="M36" s="104"/>
      <c r="N36" s="104"/>
      <c r="O36" s="104"/>
      <c r="P36" s="104"/>
      <c r="Q36" s="104"/>
      <c r="R36" s="104"/>
      <c r="S36" s="104"/>
      <c r="T36" s="104"/>
      <c r="U36" s="104"/>
      <c r="V36" s="104"/>
      <c r="W36" s="105"/>
      <c r="X36" s="58"/>
    </row>
    <row r="37" spans="1:24" ht="11" customHeight="1">
      <c r="A37" s="58"/>
      <c r="B37" s="106"/>
      <c r="C37" s="55"/>
      <c r="D37" s="55"/>
      <c r="E37" s="47"/>
      <c r="F37" s="47"/>
      <c r="G37" s="47"/>
      <c r="H37" s="47"/>
      <c r="I37" s="55"/>
      <c r="J37" s="47"/>
      <c r="K37" s="47"/>
      <c r="L37" s="47"/>
      <c r="M37" s="47"/>
      <c r="N37" s="47"/>
      <c r="O37" s="47"/>
      <c r="P37" s="47"/>
      <c r="Q37" s="47"/>
      <c r="R37" s="47"/>
      <c r="S37" s="47"/>
      <c r="T37" s="47"/>
      <c r="U37" s="47"/>
      <c r="V37" s="47"/>
      <c r="W37" s="95"/>
      <c r="X37" s="58"/>
    </row>
    <row r="38" spans="1:24" ht="24" customHeight="1">
      <c r="A38" s="58"/>
      <c r="B38" s="106"/>
      <c r="C38" s="55"/>
      <c r="D38" s="55"/>
      <c r="E38" s="77" t="s">
        <v>37</v>
      </c>
      <c r="F38" s="77"/>
      <c r="G38" s="77"/>
      <c r="H38" s="77"/>
      <c r="I38" s="77"/>
      <c r="J38" s="77"/>
      <c r="K38" s="77"/>
      <c r="L38" s="77"/>
      <c r="M38" s="77"/>
      <c r="N38" s="77"/>
      <c r="O38" s="77"/>
      <c r="P38" s="77"/>
      <c r="Q38" s="77"/>
      <c r="R38" s="77"/>
      <c r="S38" s="77"/>
      <c r="T38" s="77"/>
      <c r="U38" s="77"/>
      <c r="V38" s="77"/>
      <c r="W38" s="84"/>
      <c r="X38" s="58"/>
    </row>
    <row r="39" spans="1:24" ht="21">
      <c r="A39" s="58"/>
      <c r="B39" s="85" t="s">
        <v>9</v>
      </c>
      <c r="C39" s="4" t="s">
        <v>0</v>
      </c>
      <c r="D39" s="4" t="s">
        <v>1</v>
      </c>
      <c r="E39" s="5">
        <v>10</v>
      </c>
      <c r="F39" s="5">
        <v>15</v>
      </c>
      <c r="G39" s="5">
        <v>20</v>
      </c>
      <c r="H39" s="5">
        <v>25</v>
      </c>
      <c r="I39" s="5">
        <v>30</v>
      </c>
      <c r="J39" s="5">
        <v>35</v>
      </c>
      <c r="K39" s="5">
        <v>40</v>
      </c>
      <c r="L39" s="5">
        <v>45</v>
      </c>
      <c r="M39" s="5">
        <v>50</v>
      </c>
      <c r="N39" s="5">
        <v>55</v>
      </c>
      <c r="O39" s="5">
        <v>60</v>
      </c>
      <c r="P39" s="5">
        <v>65</v>
      </c>
      <c r="Q39" s="5">
        <v>70</v>
      </c>
      <c r="R39" s="5">
        <v>80</v>
      </c>
      <c r="S39" s="5">
        <v>90</v>
      </c>
      <c r="T39" s="5">
        <v>105</v>
      </c>
      <c r="U39" s="5">
        <v>120</v>
      </c>
      <c r="V39" s="5">
        <v>150</v>
      </c>
      <c r="W39" s="86">
        <v>180</v>
      </c>
      <c r="X39" s="58"/>
    </row>
    <row r="40" spans="1:24">
      <c r="A40" s="58"/>
      <c r="B40" s="85"/>
      <c r="C40" s="6">
        <f t="shared" ref="C40:C52" si="9">$J$8*(0.01)*D40</f>
        <v>3</v>
      </c>
      <c r="D40" s="11">
        <v>0.25</v>
      </c>
      <c r="E40" s="7">
        <f>(E$39*$C40)/60</f>
        <v>0.5</v>
      </c>
      <c r="F40" s="7">
        <f t="shared" ref="F40:W54" si="10">(F$39*$C40)/60</f>
        <v>0.75</v>
      </c>
      <c r="G40" s="7">
        <f t="shared" si="10"/>
        <v>1</v>
      </c>
      <c r="H40" s="7">
        <f t="shared" si="10"/>
        <v>1.25</v>
      </c>
      <c r="I40" s="7">
        <f t="shared" si="10"/>
        <v>1.5</v>
      </c>
      <c r="J40" s="7">
        <f t="shared" si="10"/>
        <v>1.75</v>
      </c>
      <c r="K40" s="7">
        <f t="shared" si="10"/>
        <v>2</v>
      </c>
      <c r="L40" s="7">
        <f t="shared" si="10"/>
        <v>2.25</v>
      </c>
      <c r="M40" s="7">
        <f t="shared" si="10"/>
        <v>2.5</v>
      </c>
      <c r="N40" s="7">
        <f t="shared" si="10"/>
        <v>2.75</v>
      </c>
      <c r="O40" s="7">
        <f t="shared" si="10"/>
        <v>3</v>
      </c>
      <c r="P40" s="7">
        <f t="shared" si="10"/>
        <v>3.25</v>
      </c>
      <c r="Q40" s="7">
        <f t="shared" si="10"/>
        <v>3.5</v>
      </c>
      <c r="R40" s="7">
        <f t="shared" si="10"/>
        <v>4</v>
      </c>
      <c r="S40" s="7">
        <f t="shared" si="10"/>
        <v>4.5</v>
      </c>
      <c r="T40" s="7">
        <f t="shared" si="10"/>
        <v>5.25</v>
      </c>
      <c r="U40" s="7">
        <f t="shared" si="10"/>
        <v>6</v>
      </c>
      <c r="V40" s="7">
        <f t="shared" si="10"/>
        <v>7.5</v>
      </c>
      <c r="W40" s="87">
        <f t="shared" si="10"/>
        <v>9</v>
      </c>
      <c r="X40" s="58"/>
    </row>
    <row r="41" spans="1:24">
      <c r="A41" s="58"/>
      <c r="B41" s="85"/>
      <c r="C41" s="6">
        <f t="shared" si="9"/>
        <v>6</v>
      </c>
      <c r="D41" s="11">
        <v>0.5</v>
      </c>
      <c r="E41" s="7">
        <f t="shared" ref="E41:T56" si="11">(E$39*$C41)/60</f>
        <v>1</v>
      </c>
      <c r="F41" s="7">
        <f t="shared" si="10"/>
        <v>1.5</v>
      </c>
      <c r="G41" s="7">
        <f t="shared" si="10"/>
        <v>2</v>
      </c>
      <c r="H41" s="7">
        <f t="shared" si="10"/>
        <v>2.5</v>
      </c>
      <c r="I41" s="7">
        <f t="shared" si="10"/>
        <v>3</v>
      </c>
      <c r="J41" s="7">
        <f t="shared" si="10"/>
        <v>3.5</v>
      </c>
      <c r="K41" s="7">
        <f t="shared" si="10"/>
        <v>4</v>
      </c>
      <c r="L41" s="7">
        <f t="shared" si="10"/>
        <v>4.5</v>
      </c>
      <c r="M41" s="7">
        <f t="shared" si="10"/>
        <v>5</v>
      </c>
      <c r="N41" s="7">
        <f t="shared" si="10"/>
        <v>5.5</v>
      </c>
      <c r="O41" s="7">
        <f t="shared" si="10"/>
        <v>6</v>
      </c>
      <c r="P41" s="7">
        <f t="shared" si="10"/>
        <v>6.5</v>
      </c>
      <c r="Q41" s="7">
        <f t="shared" si="10"/>
        <v>7</v>
      </c>
      <c r="R41" s="7">
        <f t="shared" si="10"/>
        <v>8</v>
      </c>
      <c r="S41" s="7">
        <f t="shared" si="10"/>
        <v>9</v>
      </c>
      <c r="T41" s="7">
        <f t="shared" si="10"/>
        <v>10.5</v>
      </c>
      <c r="U41" s="7">
        <f t="shared" si="10"/>
        <v>12</v>
      </c>
      <c r="V41" s="7">
        <f t="shared" si="10"/>
        <v>15</v>
      </c>
      <c r="W41" s="87">
        <f t="shared" si="10"/>
        <v>18</v>
      </c>
      <c r="X41" s="58"/>
    </row>
    <row r="42" spans="1:24">
      <c r="A42" s="58"/>
      <c r="B42" s="85"/>
      <c r="C42" s="6">
        <f t="shared" si="9"/>
        <v>9</v>
      </c>
      <c r="D42" s="11">
        <v>0.75</v>
      </c>
      <c r="E42" s="7">
        <f t="shared" si="11"/>
        <v>1.5</v>
      </c>
      <c r="F42" s="7">
        <f t="shared" si="10"/>
        <v>2.25</v>
      </c>
      <c r="G42" s="7">
        <f t="shared" si="10"/>
        <v>3</v>
      </c>
      <c r="H42" s="7">
        <f t="shared" si="10"/>
        <v>3.75</v>
      </c>
      <c r="I42" s="7">
        <f t="shared" si="10"/>
        <v>4.5</v>
      </c>
      <c r="J42" s="7">
        <f t="shared" si="10"/>
        <v>5.25</v>
      </c>
      <c r="K42" s="7">
        <f t="shared" si="10"/>
        <v>6</v>
      </c>
      <c r="L42" s="7">
        <f t="shared" si="10"/>
        <v>6.75</v>
      </c>
      <c r="M42" s="7">
        <f t="shared" si="10"/>
        <v>7.5</v>
      </c>
      <c r="N42" s="7">
        <f t="shared" si="10"/>
        <v>8.25</v>
      </c>
      <c r="O42" s="7">
        <f t="shared" si="10"/>
        <v>9</v>
      </c>
      <c r="P42" s="7">
        <f t="shared" si="10"/>
        <v>9.75</v>
      </c>
      <c r="Q42" s="7">
        <f t="shared" si="10"/>
        <v>10.5</v>
      </c>
      <c r="R42" s="7">
        <f t="shared" si="10"/>
        <v>12</v>
      </c>
      <c r="S42" s="7">
        <f t="shared" si="10"/>
        <v>13.5</v>
      </c>
      <c r="T42" s="7">
        <f t="shared" si="10"/>
        <v>15.75</v>
      </c>
      <c r="U42" s="7">
        <f t="shared" si="10"/>
        <v>18</v>
      </c>
      <c r="V42" s="7">
        <f t="shared" si="10"/>
        <v>22.5</v>
      </c>
      <c r="W42" s="87">
        <f t="shared" si="10"/>
        <v>27</v>
      </c>
      <c r="X42" s="58"/>
    </row>
    <row r="43" spans="1:24">
      <c r="A43" s="58"/>
      <c r="B43" s="85"/>
      <c r="C43" s="6">
        <f t="shared" si="9"/>
        <v>12</v>
      </c>
      <c r="D43" s="11">
        <v>1</v>
      </c>
      <c r="E43" s="7">
        <f t="shared" si="11"/>
        <v>2</v>
      </c>
      <c r="F43" s="7">
        <f t="shared" si="10"/>
        <v>3</v>
      </c>
      <c r="G43" s="7">
        <f t="shared" si="10"/>
        <v>4</v>
      </c>
      <c r="H43" s="7">
        <f t="shared" si="10"/>
        <v>5</v>
      </c>
      <c r="I43" s="7">
        <f t="shared" si="10"/>
        <v>6</v>
      </c>
      <c r="J43" s="7">
        <f t="shared" si="10"/>
        <v>7</v>
      </c>
      <c r="K43" s="7">
        <f t="shared" si="10"/>
        <v>8</v>
      </c>
      <c r="L43" s="7">
        <f t="shared" si="10"/>
        <v>9</v>
      </c>
      <c r="M43" s="7">
        <f t="shared" si="10"/>
        <v>10</v>
      </c>
      <c r="N43" s="7">
        <f t="shared" si="10"/>
        <v>11</v>
      </c>
      <c r="O43" s="7">
        <f t="shared" si="10"/>
        <v>12</v>
      </c>
      <c r="P43" s="7">
        <f t="shared" si="10"/>
        <v>13</v>
      </c>
      <c r="Q43" s="7">
        <f t="shared" si="10"/>
        <v>14</v>
      </c>
      <c r="R43" s="7">
        <f t="shared" si="10"/>
        <v>16</v>
      </c>
      <c r="S43" s="7">
        <f t="shared" si="10"/>
        <v>18</v>
      </c>
      <c r="T43" s="7">
        <f t="shared" si="10"/>
        <v>21</v>
      </c>
      <c r="U43" s="7">
        <f t="shared" si="10"/>
        <v>24</v>
      </c>
      <c r="V43" s="7">
        <f t="shared" si="10"/>
        <v>30</v>
      </c>
      <c r="W43" s="87">
        <f t="shared" si="10"/>
        <v>36</v>
      </c>
      <c r="X43" s="58"/>
    </row>
    <row r="44" spans="1:24">
      <c r="A44" s="58"/>
      <c r="B44" s="85"/>
      <c r="C44" s="6">
        <f t="shared" si="9"/>
        <v>15</v>
      </c>
      <c r="D44" s="11">
        <v>1.25</v>
      </c>
      <c r="E44" s="7">
        <f t="shared" si="11"/>
        <v>2.5</v>
      </c>
      <c r="F44" s="7">
        <f t="shared" si="10"/>
        <v>3.75</v>
      </c>
      <c r="G44" s="7">
        <f t="shared" si="10"/>
        <v>5</v>
      </c>
      <c r="H44" s="7">
        <f t="shared" si="10"/>
        <v>6.25</v>
      </c>
      <c r="I44" s="7">
        <f t="shared" si="10"/>
        <v>7.5</v>
      </c>
      <c r="J44" s="7">
        <f t="shared" si="10"/>
        <v>8.75</v>
      </c>
      <c r="K44" s="7">
        <f t="shared" si="10"/>
        <v>10</v>
      </c>
      <c r="L44" s="7">
        <f t="shared" si="10"/>
        <v>11.25</v>
      </c>
      <c r="M44" s="7">
        <f t="shared" si="10"/>
        <v>12.5</v>
      </c>
      <c r="N44" s="7">
        <f t="shared" si="10"/>
        <v>13.75</v>
      </c>
      <c r="O44" s="7">
        <f t="shared" si="10"/>
        <v>15</v>
      </c>
      <c r="P44" s="7">
        <f t="shared" si="10"/>
        <v>16.25</v>
      </c>
      <c r="Q44" s="7">
        <f t="shared" si="10"/>
        <v>17.5</v>
      </c>
      <c r="R44" s="7">
        <f t="shared" si="10"/>
        <v>20</v>
      </c>
      <c r="S44" s="7">
        <f t="shared" si="10"/>
        <v>22.5</v>
      </c>
      <c r="T44" s="7">
        <f t="shared" si="10"/>
        <v>26.25</v>
      </c>
      <c r="U44" s="7">
        <f t="shared" si="10"/>
        <v>30</v>
      </c>
      <c r="V44" s="7">
        <f t="shared" si="10"/>
        <v>37.5</v>
      </c>
      <c r="W44" s="87">
        <f t="shared" si="10"/>
        <v>45</v>
      </c>
      <c r="X44" s="58"/>
    </row>
    <row r="45" spans="1:24">
      <c r="A45" s="58"/>
      <c r="B45" s="85"/>
      <c r="C45" s="6">
        <f t="shared" si="9"/>
        <v>18</v>
      </c>
      <c r="D45" s="11">
        <v>1.5</v>
      </c>
      <c r="E45" s="7">
        <f t="shared" si="11"/>
        <v>3</v>
      </c>
      <c r="F45" s="7">
        <f t="shared" si="10"/>
        <v>4.5</v>
      </c>
      <c r="G45" s="7">
        <f t="shared" si="10"/>
        <v>6</v>
      </c>
      <c r="H45" s="7">
        <f t="shared" si="10"/>
        <v>7.5</v>
      </c>
      <c r="I45" s="7">
        <f t="shared" si="10"/>
        <v>9</v>
      </c>
      <c r="J45" s="7">
        <f t="shared" si="10"/>
        <v>10.5</v>
      </c>
      <c r="K45" s="7">
        <f t="shared" si="10"/>
        <v>12</v>
      </c>
      <c r="L45" s="7">
        <f t="shared" si="10"/>
        <v>13.5</v>
      </c>
      <c r="M45" s="7">
        <f t="shared" si="10"/>
        <v>15</v>
      </c>
      <c r="N45" s="7">
        <f t="shared" si="10"/>
        <v>16.5</v>
      </c>
      <c r="O45" s="7">
        <f t="shared" si="10"/>
        <v>18</v>
      </c>
      <c r="P45" s="7">
        <f t="shared" si="10"/>
        <v>19.5</v>
      </c>
      <c r="Q45" s="7">
        <f t="shared" si="10"/>
        <v>21</v>
      </c>
      <c r="R45" s="7">
        <f t="shared" si="10"/>
        <v>24</v>
      </c>
      <c r="S45" s="7">
        <f t="shared" si="10"/>
        <v>27</v>
      </c>
      <c r="T45" s="7">
        <f t="shared" si="10"/>
        <v>31.5</v>
      </c>
      <c r="U45" s="7">
        <f t="shared" si="10"/>
        <v>36</v>
      </c>
      <c r="V45" s="7">
        <f t="shared" si="10"/>
        <v>45</v>
      </c>
      <c r="W45" s="87">
        <f t="shared" si="10"/>
        <v>54</v>
      </c>
      <c r="X45" s="58"/>
    </row>
    <row r="46" spans="1:24">
      <c r="A46" s="58"/>
      <c r="B46" s="85"/>
      <c r="C46" s="6">
        <f t="shared" si="9"/>
        <v>21</v>
      </c>
      <c r="D46" s="11">
        <v>1.75</v>
      </c>
      <c r="E46" s="7">
        <f t="shared" si="11"/>
        <v>3.5</v>
      </c>
      <c r="F46" s="7">
        <f t="shared" si="10"/>
        <v>5.25</v>
      </c>
      <c r="G46" s="7">
        <f t="shared" si="10"/>
        <v>7</v>
      </c>
      <c r="H46" s="7">
        <f t="shared" si="10"/>
        <v>8.75</v>
      </c>
      <c r="I46" s="7">
        <f t="shared" si="10"/>
        <v>10.5</v>
      </c>
      <c r="J46" s="7">
        <f t="shared" si="10"/>
        <v>12.25</v>
      </c>
      <c r="K46" s="7">
        <f t="shared" si="10"/>
        <v>14</v>
      </c>
      <c r="L46" s="7">
        <f t="shared" si="10"/>
        <v>15.75</v>
      </c>
      <c r="M46" s="7">
        <f t="shared" si="10"/>
        <v>17.5</v>
      </c>
      <c r="N46" s="7">
        <f t="shared" si="10"/>
        <v>19.25</v>
      </c>
      <c r="O46" s="7">
        <f t="shared" si="10"/>
        <v>21</v>
      </c>
      <c r="P46" s="7">
        <f t="shared" si="10"/>
        <v>22.75</v>
      </c>
      <c r="Q46" s="7">
        <f t="shared" si="10"/>
        <v>24.5</v>
      </c>
      <c r="R46" s="7">
        <f t="shared" si="10"/>
        <v>28</v>
      </c>
      <c r="S46" s="7">
        <f t="shared" si="10"/>
        <v>31.5</v>
      </c>
      <c r="T46" s="7">
        <f t="shared" si="10"/>
        <v>36.75</v>
      </c>
      <c r="U46" s="7">
        <f t="shared" si="10"/>
        <v>42</v>
      </c>
      <c r="V46" s="7">
        <f t="shared" si="10"/>
        <v>52.5</v>
      </c>
      <c r="W46" s="87">
        <f t="shared" si="10"/>
        <v>63</v>
      </c>
      <c r="X46" s="58"/>
    </row>
    <row r="47" spans="1:24">
      <c r="A47" s="58"/>
      <c r="B47" s="85"/>
      <c r="C47" s="6">
        <f t="shared" si="9"/>
        <v>24</v>
      </c>
      <c r="D47" s="11">
        <v>2</v>
      </c>
      <c r="E47" s="7">
        <f t="shared" si="11"/>
        <v>4</v>
      </c>
      <c r="F47" s="7">
        <f t="shared" si="10"/>
        <v>6</v>
      </c>
      <c r="G47" s="7">
        <f t="shared" si="10"/>
        <v>8</v>
      </c>
      <c r="H47" s="7">
        <f t="shared" si="10"/>
        <v>10</v>
      </c>
      <c r="I47" s="7">
        <f t="shared" si="10"/>
        <v>12</v>
      </c>
      <c r="J47" s="7">
        <f t="shared" si="10"/>
        <v>14</v>
      </c>
      <c r="K47" s="7">
        <f t="shared" si="10"/>
        <v>16</v>
      </c>
      <c r="L47" s="7">
        <f t="shared" si="10"/>
        <v>18</v>
      </c>
      <c r="M47" s="7">
        <f t="shared" si="10"/>
        <v>20</v>
      </c>
      <c r="N47" s="7">
        <f t="shared" si="10"/>
        <v>22</v>
      </c>
      <c r="O47" s="7">
        <f t="shared" si="10"/>
        <v>24</v>
      </c>
      <c r="P47" s="7">
        <f t="shared" si="10"/>
        <v>26</v>
      </c>
      <c r="Q47" s="7">
        <f t="shared" si="10"/>
        <v>28</v>
      </c>
      <c r="R47" s="7">
        <f t="shared" si="10"/>
        <v>32</v>
      </c>
      <c r="S47" s="7">
        <f t="shared" si="10"/>
        <v>36</v>
      </c>
      <c r="T47" s="7">
        <f t="shared" si="10"/>
        <v>42</v>
      </c>
      <c r="U47" s="7">
        <f t="shared" si="10"/>
        <v>48</v>
      </c>
      <c r="V47" s="7">
        <f t="shared" si="10"/>
        <v>60</v>
      </c>
      <c r="W47" s="87">
        <f t="shared" si="10"/>
        <v>72</v>
      </c>
      <c r="X47" s="58"/>
    </row>
    <row r="48" spans="1:24">
      <c r="A48" s="58"/>
      <c r="B48" s="85"/>
      <c r="C48" s="6">
        <f t="shared" si="9"/>
        <v>27</v>
      </c>
      <c r="D48" s="11">
        <v>2.25</v>
      </c>
      <c r="E48" s="7">
        <f t="shared" si="11"/>
        <v>4.5</v>
      </c>
      <c r="F48" s="7">
        <f t="shared" si="10"/>
        <v>6.75</v>
      </c>
      <c r="G48" s="7">
        <f t="shared" si="10"/>
        <v>9</v>
      </c>
      <c r="H48" s="7">
        <f t="shared" si="10"/>
        <v>11.25</v>
      </c>
      <c r="I48" s="7">
        <f t="shared" si="10"/>
        <v>13.5</v>
      </c>
      <c r="J48" s="7">
        <f t="shared" si="10"/>
        <v>15.75</v>
      </c>
      <c r="K48" s="7">
        <f t="shared" si="10"/>
        <v>18</v>
      </c>
      <c r="L48" s="7">
        <f t="shared" si="10"/>
        <v>20.25</v>
      </c>
      <c r="M48" s="7">
        <f t="shared" si="10"/>
        <v>22.5</v>
      </c>
      <c r="N48" s="7">
        <f t="shared" si="10"/>
        <v>24.75</v>
      </c>
      <c r="O48" s="7">
        <f t="shared" si="10"/>
        <v>27</v>
      </c>
      <c r="P48" s="7">
        <f t="shared" si="10"/>
        <v>29.25</v>
      </c>
      <c r="Q48" s="7">
        <f t="shared" si="10"/>
        <v>31.5</v>
      </c>
      <c r="R48" s="7">
        <f t="shared" si="10"/>
        <v>36</v>
      </c>
      <c r="S48" s="7">
        <f t="shared" si="10"/>
        <v>40.5</v>
      </c>
      <c r="T48" s="7">
        <f t="shared" si="10"/>
        <v>47.25</v>
      </c>
      <c r="U48" s="7">
        <f t="shared" si="10"/>
        <v>54</v>
      </c>
      <c r="V48" s="7">
        <f t="shared" si="10"/>
        <v>67.5</v>
      </c>
      <c r="W48" s="87">
        <f t="shared" si="10"/>
        <v>81</v>
      </c>
      <c r="X48" s="58"/>
    </row>
    <row r="49" spans="1:24">
      <c r="A49" s="58"/>
      <c r="B49" s="85"/>
      <c r="C49" s="6">
        <f t="shared" si="9"/>
        <v>30</v>
      </c>
      <c r="D49" s="11">
        <v>2.5</v>
      </c>
      <c r="E49" s="7">
        <f t="shared" si="11"/>
        <v>5</v>
      </c>
      <c r="F49" s="7">
        <f t="shared" si="10"/>
        <v>7.5</v>
      </c>
      <c r="G49" s="7">
        <f t="shared" si="10"/>
        <v>10</v>
      </c>
      <c r="H49" s="7">
        <f t="shared" si="10"/>
        <v>12.5</v>
      </c>
      <c r="I49" s="7">
        <f t="shared" si="10"/>
        <v>15</v>
      </c>
      <c r="J49" s="7">
        <f t="shared" si="10"/>
        <v>17.5</v>
      </c>
      <c r="K49" s="7">
        <f t="shared" si="10"/>
        <v>20</v>
      </c>
      <c r="L49" s="7">
        <f t="shared" si="10"/>
        <v>22.5</v>
      </c>
      <c r="M49" s="7">
        <f t="shared" si="10"/>
        <v>25</v>
      </c>
      <c r="N49" s="7">
        <f t="shared" si="10"/>
        <v>27.5</v>
      </c>
      <c r="O49" s="7">
        <f t="shared" si="10"/>
        <v>30</v>
      </c>
      <c r="P49" s="7">
        <f t="shared" si="10"/>
        <v>32.5</v>
      </c>
      <c r="Q49" s="7">
        <f t="shared" si="10"/>
        <v>35</v>
      </c>
      <c r="R49" s="7">
        <f t="shared" si="10"/>
        <v>40</v>
      </c>
      <c r="S49" s="7">
        <f t="shared" si="10"/>
        <v>45</v>
      </c>
      <c r="T49" s="7">
        <f t="shared" si="10"/>
        <v>52.5</v>
      </c>
      <c r="U49" s="7">
        <f t="shared" si="10"/>
        <v>60</v>
      </c>
      <c r="V49" s="7">
        <f t="shared" si="10"/>
        <v>75</v>
      </c>
      <c r="W49" s="87">
        <f t="shared" si="10"/>
        <v>90</v>
      </c>
      <c r="X49" s="58"/>
    </row>
    <row r="50" spans="1:24">
      <c r="A50" s="58"/>
      <c r="B50" s="85"/>
      <c r="C50" s="6">
        <f t="shared" si="9"/>
        <v>33</v>
      </c>
      <c r="D50" s="11">
        <v>2.75</v>
      </c>
      <c r="E50" s="7">
        <f t="shared" si="11"/>
        <v>5.5</v>
      </c>
      <c r="F50" s="7">
        <f t="shared" si="10"/>
        <v>8.25</v>
      </c>
      <c r="G50" s="7">
        <f t="shared" si="10"/>
        <v>11</v>
      </c>
      <c r="H50" s="7">
        <f t="shared" si="10"/>
        <v>13.75</v>
      </c>
      <c r="I50" s="7">
        <f t="shared" si="10"/>
        <v>16.5</v>
      </c>
      <c r="J50" s="7">
        <f t="shared" si="10"/>
        <v>19.25</v>
      </c>
      <c r="K50" s="7">
        <f t="shared" si="10"/>
        <v>22</v>
      </c>
      <c r="L50" s="7">
        <f t="shared" si="10"/>
        <v>24.75</v>
      </c>
      <c r="M50" s="7">
        <f t="shared" si="10"/>
        <v>27.5</v>
      </c>
      <c r="N50" s="7">
        <f t="shared" si="10"/>
        <v>30.25</v>
      </c>
      <c r="O50" s="7">
        <f t="shared" si="10"/>
        <v>33</v>
      </c>
      <c r="P50" s="7">
        <f t="shared" si="10"/>
        <v>35.75</v>
      </c>
      <c r="Q50" s="7">
        <f t="shared" si="10"/>
        <v>38.5</v>
      </c>
      <c r="R50" s="7">
        <f t="shared" si="10"/>
        <v>44</v>
      </c>
      <c r="S50" s="7">
        <f t="shared" si="10"/>
        <v>49.5</v>
      </c>
      <c r="T50" s="7">
        <f t="shared" si="10"/>
        <v>57.75</v>
      </c>
      <c r="U50" s="7">
        <f t="shared" si="10"/>
        <v>66</v>
      </c>
      <c r="V50" s="7">
        <f t="shared" si="10"/>
        <v>82.5</v>
      </c>
      <c r="W50" s="87">
        <f t="shared" si="10"/>
        <v>99</v>
      </c>
      <c r="X50" s="58"/>
    </row>
    <row r="51" spans="1:24">
      <c r="A51" s="58"/>
      <c r="B51" s="85"/>
      <c r="C51" s="6">
        <f t="shared" si="9"/>
        <v>36</v>
      </c>
      <c r="D51" s="11">
        <v>3</v>
      </c>
      <c r="E51" s="7">
        <f t="shared" si="11"/>
        <v>6</v>
      </c>
      <c r="F51" s="7">
        <f t="shared" si="10"/>
        <v>9</v>
      </c>
      <c r="G51" s="7">
        <f t="shared" si="10"/>
        <v>12</v>
      </c>
      <c r="H51" s="7">
        <f t="shared" si="10"/>
        <v>15</v>
      </c>
      <c r="I51" s="7">
        <f t="shared" si="10"/>
        <v>18</v>
      </c>
      <c r="J51" s="7">
        <f t="shared" si="10"/>
        <v>21</v>
      </c>
      <c r="K51" s="7">
        <f t="shared" si="10"/>
        <v>24</v>
      </c>
      <c r="L51" s="7">
        <f t="shared" si="10"/>
        <v>27</v>
      </c>
      <c r="M51" s="7">
        <f t="shared" si="10"/>
        <v>30</v>
      </c>
      <c r="N51" s="7">
        <f t="shared" si="10"/>
        <v>33</v>
      </c>
      <c r="O51" s="7">
        <f t="shared" si="10"/>
        <v>36</v>
      </c>
      <c r="P51" s="7">
        <f t="shared" si="10"/>
        <v>39</v>
      </c>
      <c r="Q51" s="7">
        <f t="shared" si="10"/>
        <v>42</v>
      </c>
      <c r="R51" s="7">
        <f t="shared" si="10"/>
        <v>48</v>
      </c>
      <c r="S51" s="7">
        <f t="shared" si="10"/>
        <v>54</v>
      </c>
      <c r="T51" s="7">
        <f t="shared" si="10"/>
        <v>63</v>
      </c>
      <c r="U51" s="7">
        <f t="shared" si="10"/>
        <v>72</v>
      </c>
      <c r="V51" s="7">
        <f t="shared" si="10"/>
        <v>90</v>
      </c>
      <c r="W51" s="87">
        <f t="shared" si="10"/>
        <v>108</v>
      </c>
      <c r="X51" s="58"/>
    </row>
    <row r="52" spans="1:24">
      <c r="A52" s="58"/>
      <c r="B52" s="85"/>
      <c r="C52" s="129">
        <f t="shared" si="9"/>
        <v>39</v>
      </c>
      <c r="D52" s="130">
        <v>3.25</v>
      </c>
      <c r="E52" s="131">
        <f t="shared" si="11"/>
        <v>6.5</v>
      </c>
      <c r="F52" s="131">
        <f t="shared" si="10"/>
        <v>9.75</v>
      </c>
      <c r="G52" s="131">
        <f t="shared" si="10"/>
        <v>13</v>
      </c>
      <c r="H52" s="131">
        <f t="shared" si="10"/>
        <v>16.25</v>
      </c>
      <c r="I52" s="131">
        <f t="shared" si="10"/>
        <v>19.5</v>
      </c>
      <c r="J52" s="131">
        <f t="shared" si="10"/>
        <v>22.75</v>
      </c>
      <c r="K52" s="131">
        <f t="shared" si="10"/>
        <v>26</v>
      </c>
      <c r="L52" s="131">
        <f t="shared" si="10"/>
        <v>29.25</v>
      </c>
      <c r="M52" s="131">
        <f t="shared" si="10"/>
        <v>32.5</v>
      </c>
      <c r="N52" s="131">
        <f t="shared" si="10"/>
        <v>35.75</v>
      </c>
      <c r="O52" s="131">
        <f t="shared" si="10"/>
        <v>39</v>
      </c>
      <c r="P52" s="131">
        <f t="shared" si="10"/>
        <v>42.25</v>
      </c>
      <c r="Q52" s="131">
        <f t="shared" si="10"/>
        <v>45.5</v>
      </c>
      <c r="R52" s="131">
        <f t="shared" si="10"/>
        <v>52</v>
      </c>
      <c r="S52" s="131">
        <f t="shared" si="10"/>
        <v>58.5</v>
      </c>
      <c r="T52" s="131">
        <f t="shared" si="10"/>
        <v>68.25</v>
      </c>
      <c r="U52" s="131">
        <f t="shared" si="10"/>
        <v>78</v>
      </c>
      <c r="V52" s="131">
        <f t="shared" si="10"/>
        <v>97.5</v>
      </c>
      <c r="W52" s="132">
        <f t="shared" si="10"/>
        <v>117</v>
      </c>
      <c r="X52" s="58"/>
    </row>
    <row r="53" spans="1:24">
      <c r="A53" s="58"/>
      <c r="B53" s="142"/>
      <c r="C53" s="135" t="s">
        <v>43</v>
      </c>
      <c r="D53" s="135"/>
      <c r="E53" s="135"/>
      <c r="F53" s="135"/>
      <c r="G53" s="135"/>
      <c r="H53" s="135"/>
      <c r="I53" s="135"/>
      <c r="J53" s="135"/>
      <c r="K53" s="135"/>
      <c r="L53" s="135"/>
      <c r="M53" s="135"/>
      <c r="N53" s="135"/>
      <c r="O53" s="135"/>
      <c r="P53" s="135"/>
      <c r="Q53" s="135"/>
      <c r="R53" s="135"/>
      <c r="S53" s="135"/>
      <c r="T53" s="135"/>
      <c r="U53" s="135"/>
      <c r="V53" s="135"/>
      <c r="W53" s="136"/>
      <c r="X53" s="58"/>
    </row>
    <row r="54" spans="1:24">
      <c r="A54" s="58"/>
      <c r="B54" s="142"/>
      <c r="C54" s="133">
        <f t="shared" ref="C54:C56" si="12">$J$8*(0.01)*D54</f>
        <v>120</v>
      </c>
      <c r="D54" s="134">
        <v>10</v>
      </c>
      <c r="E54" s="122">
        <f t="shared" si="11"/>
        <v>20</v>
      </c>
      <c r="F54" s="122">
        <f t="shared" si="10"/>
        <v>30</v>
      </c>
      <c r="G54" s="122">
        <f t="shared" si="10"/>
        <v>40</v>
      </c>
      <c r="H54" s="122">
        <f t="shared" si="10"/>
        <v>50</v>
      </c>
      <c r="I54" s="122">
        <f t="shared" ref="I54:W56" si="13">(I$39*$C54)/60</f>
        <v>60</v>
      </c>
      <c r="J54" s="122">
        <f t="shared" si="13"/>
        <v>70</v>
      </c>
      <c r="K54" s="122">
        <f t="shared" si="13"/>
        <v>80</v>
      </c>
      <c r="L54" s="122">
        <f t="shared" si="13"/>
        <v>90</v>
      </c>
      <c r="M54" s="122">
        <f t="shared" si="13"/>
        <v>100</v>
      </c>
      <c r="N54" s="122">
        <f t="shared" si="13"/>
        <v>110</v>
      </c>
      <c r="O54" s="122">
        <f t="shared" si="13"/>
        <v>120</v>
      </c>
      <c r="P54" s="122">
        <f t="shared" si="13"/>
        <v>130</v>
      </c>
      <c r="Q54" s="122">
        <f t="shared" si="13"/>
        <v>140</v>
      </c>
      <c r="R54" s="122">
        <f t="shared" si="13"/>
        <v>160</v>
      </c>
      <c r="S54" s="122">
        <f t="shared" si="13"/>
        <v>180</v>
      </c>
      <c r="T54" s="122">
        <f t="shared" si="13"/>
        <v>210</v>
      </c>
      <c r="U54" s="122">
        <f t="shared" si="13"/>
        <v>240</v>
      </c>
      <c r="V54" s="122">
        <f t="shared" si="13"/>
        <v>300</v>
      </c>
      <c r="W54" s="137">
        <f t="shared" si="13"/>
        <v>360</v>
      </c>
      <c r="X54" s="58"/>
    </row>
    <row r="55" spans="1:24">
      <c r="A55" s="58"/>
      <c r="B55" s="142"/>
      <c r="C55" s="133">
        <f t="shared" si="12"/>
        <v>300</v>
      </c>
      <c r="D55" s="134">
        <v>25</v>
      </c>
      <c r="E55" s="122">
        <f t="shared" si="11"/>
        <v>50</v>
      </c>
      <c r="F55" s="122">
        <f t="shared" si="11"/>
        <v>75</v>
      </c>
      <c r="G55" s="122">
        <f t="shared" si="11"/>
        <v>100</v>
      </c>
      <c r="H55" s="122">
        <f t="shared" si="11"/>
        <v>125</v>
      </c>
      <c r="I55" s="122">
        <f t="shared" si="11"/>
        <v>150</v>
      </c>
      <c r="J55" s="122">
        <f t="shared" si="11"/>
        <v>175</v>
      </c>
      <c r="K55" s="122">
        <f t="shared" si="11"/>
        <v>200</v>
      </c>
      <c r="L55" s="122">
        <f t="shared" si="11"/>
        <v>225</v>
      </c>
      <c r="M55" s="122">
        <f t="shared" si="11"/>
        <v>250</v>
      </c>
      <c r="N55" s="122">
        <f t="shared" si="11"/>
        <v>275</v>
      </c>
      <c r="O55" s="122">
        <f t="shared" si="11"/>
        <v>300</v>
      </c>
      <c r="P55" s="122">
        <f t="shared" si="11"/>
        <v>325</v>
      </c>
      <c r="Q55" s="122">
        <f t="shared" si="11"/>
        <v>350</v>
      </c>
      <c r="R55" s="122">
        <f t="shared" si="11"/>
        <v>400</v>
      </c>
      <c r="S55" s="122">
        <f t="shared" si="11"/>
        <v>450</v>
      </c>
      <c r="T55" s="122">
        <f t="shared" si="11"/>
        <v>525</v>
      </c>
      <c r="U55" s="122">
        <f t="shared" si="13"/>
        <v>600</v>
      </c>
      <c r="V55" s="122">
        <f t="shared" si="13"/>
        <v>750</v>
      </c>
      <c r="W55" s="137">
        <f t="shared" si="13"/>
        <v>900</v>
      </c>
      <c r="X55" s="58"/>
    </row>
    <row r="56" spans="1:24" ht="17" thickBot="1">
      <c r="A56" s="58"/>
      <c r="B56" s="143"/>
      <c r="C56" s="138">
        <f t="shared" si="12"/>
        <v>396</v>
      </c>
      <c r="D56" s="139">
        <v>33</v>
      </c>
      <c r="E56" s="140">
        <f t="shared" si="11"/>
        <v>66</v>
      </c>
      <c r="F56" s="140">
        <f t="shared" si="11"/>
        <v>99</v>
      </c>
      <c r="G56" s="140">
        <f t="shared" si="11"/>
        <v>132</v>
      </c>
      <c r="H56" s="140">
        <f t="shared" si="11"/>
        <v>165</v>
      </c>
      <c r="I56" s="140">
        <f t="shared" si="11"/>
        <v>198</v>
      </c>
      <c r="J56" s="140">
        <f t="shared" si="11"/>
        <v>231</v>
      </c>
      <c r="K56" s="140">
        <f t="shared" si="11"/>
        <v>264</v>
      </c>
      <c r="L56" s="140">
        <f t="shared" si="11"/>
        <v>297</v>
      </c>
      <c r="M56" s="140">
        <f t="shared" si="11"/>
        <v>330</v>
      </c>
      <c r="N56" s="140">
        <f t="shared" si="11"/>
        <v>363</v>
      </c>
      <c r="O56" s="140">
        <f t="shared" si="11"/>
        <v>396</v>
      </c>
      <c r="P56" s="140">
        <f t="shared" si="11"/>
        <v>429</v>
      </c>
      <c r="Q56" s="140">
        <f t="shared" si="11"/>
        <v>462</v>
      </c>
      <c r="R56" s="140">
        <f t="shared" si="11"/>
        <v>528</v>
      </c>
      <c r="S56" s="140">
        <f t="shared" si="11"/>
        <v>594</v>
      </c>
      <c r="T56" s="140">
        <f t="shared" si="11"/>
        <v>693</v>
      </c>
      <c r="U56" s="140">
        <f t="shared" si="13"/>
        <v>792</v>
      </c>
      <c r="V56" s="140">
        <f t="shared" si="13"/>
        <v>990</v>
      </c>
      <c r="W56" s="141">
        <f t="shared" si="13"/>
        <v>1188</v>
      </c>
      <c r="X56" s="58"/>
    </row>
    <row r="57" spans="1:24">
      <c r="A57" s="58"/>
      <c r="B57" s="107"/>
      <c r="C57" s="108"/>
      <c r="D57" s="108"/>
      <c r="E57" s="58"/>
      <c r="F57" s="58"/>
      <c r="G57" s="58"/>
      <c r="H57" s="58"/>
      <c r="I57" s="58"/>
      <c r="J57" s="58"/>
      <c r="K57" s="58"/>
      <c r="L57" s="58"/>
      <c r="M57" s="58"/>
      <c r="N57" s="58"/>
      <c r="O57" s="58"/>
      <c r="P57" s="58"/>
      <c r="Q57" s="58"/>
      <c r="R57" s="58"/>
      <c r="S57" s="58"/>
      <c r="T57" s="58"/>
      <c r="U57" s="58"/>
      <c r="V57" s="58"/>
      <c r="W57" s="58"/>
      <c r="X57" s="58"/>
    </row>
    <row r="58" spans="1:24" ht="15" customHeight="1">
      <c r="A58" s="58"/>
      <c r="B58" s="109" t="s">
        <v>20</v>
      </c>
      <c r="C58" s="110"/>
      <c r="D58" s="110"/>
      <c r="E58" s="110"/>
      <c r="F58" s="110"/>
      <c r="G58" s="110"/>
      <c r="H58" s="110"/>
      <c r="I58" s="110"/>
      <c r="J58" s="110"/>
      <c r="K58" s="110"/>
      <c r="L58" s="110"/>
      <c r="M58" s="110"/>
      <c r="N58" s="110"/>
      <c r="O58" s="110"/>
      <c r="P58" s="110"/>
      <c r="Q58" s="110"/>
      <c r="R58" s="110"/>
      <c r="S58" s="110"/>
      <c r="T58" s="110"/>
      <c r="U58" s="110"/>
      <c r="V58" s="110"/>
      <c r="W58" s="110"/>
      <c r="X58" s="58"/>
    </row>
    <row r="59" spans="1:24" ht="15" customHeight="1">
      <c r="A59" s="58"/>
      <c r="B59" s="111"/>
      <c r="C59" s="110"/>
      <c r="D59" s="110"/>
      <c r="E59" s="110"/>
      <c r="F59" s="110"/>
      <c r="G59" s="110"/>
      <c r="H59" s="110"/>
      <c r="I59" s="110"/>
      <c r="J59" s="110"/>
      <c r="K59" s="110"/>
      <c r="L59" s="110"/>
      <c r="M59" s="110"/>
      <c r="N59" s="110"/>
      <c r="O59" s="110"/>
      <c r="P59" s="110"/>
      <c r="Q59" s="110"/>
      <c r="R59" s="110"/>
      <c r="S59" s="110"/>
      <c r="T59" s="110"/>
      <c r="U59" s="110"/>
      <c r="V59" s="110"/>
      <c r="W59" s="110"/>
      <c r="X59" s="58"/>
    </row>
    <row r="60" spans="1:24" ht="15" customHeight="1">
      <c r="A60" s="58"/>
      <c r="B60" s="119" t="s">
        <v>27</v>
      </c>
      <c r="C60" s="58"/>
      <c r="D60" s="58"/>
      <c r="E60" s="58"/>
      <c r="F60" s="58"/>
      <c r="G60" s="58"/>
      <c r="H60" s="58"/>
      <c r="I60" s="58"/>
      <c r="J60" s="58"/>
      <c r="K60" s="58"/>
      <c r="L60" s="58"/>
      <c r="M60" s="58"/>
      <c r="N60" s="58"/>
      <c r="O60" s="58"/>
      <c r="P60" s="58"/>
      <c r="Q60" s="58"/>
      <c r="R60" s="58"/>
      <c r="S60" s="58"/>
      <c r="T60" s="58"/>
      <c r="U60" s="58"/>
      <c r="V60" s="58"/>
      <c r="W60" s="58"/>
      <c r="X60" s="58"/>
    </row>
    <row r="61" spans="1:24" ht="15" customHeight="1">
      <c r="A61" s="58"/>
      <c r="B61" s="111"/>
      <c r="C61" s="110" t="s">
        <v>28</v>
      </c>
      <c r="D61" s="110"/>
      <c r="E61" s="110"/>
      <c r="F61" s="110"/>
      <c r="G61" s="110"/>
      <c r="H61" s="110"/>
      <c r="I61" s="110"/>
      <c r="J61" s="110"/>
      <c r="K61" s="110"/>
      <c r="L61" s="110"/>
      <c r="M61" s="110"/>
      <c r="N61" s="110"/>
      <c r="O61" s="110"/>
      <c r="P61" s="110"/>
      <c r="Q61" s="110"/>
      <c r="R61" s="110"/>
      <c r="S61" s="110"/>
      <c r="T61" s="110"/>
      <c r="U61" s="110"/>
      <c r="V61" s="110"/>
      <c r="W61" s="110"/>
      <c r="X61" s="58"/>
    </row>
    <row r="62" spans="1:24" ht="15" customHeight="1">
      <c r="A62" s="58"/>
      <c r="B62" s="118"/>
      <c r="C62" s="110" t="s">
        <v>29</v>
      </c>
      <c r="D62" s="110"/>
      <c r="E62" s="110"/>
      <c r="F62" s="110"/>
      <c r="G62" s="110"/>
      <c r="H62" s="110"/>
      <c r="I62" s="110"/>
      <c r="J62" s="110"/>
      <c r="K62" s="110"/>
      <c r="L62" s="110"/>
      <c r="M62" s="110"/>
      <c r="N62" s="110"/>
      <c r="O62" s="110"/>
      <c r="P62" s="110"/>
      <c r="Q62" s="110"/>
      <c r="R62" s="110"/>
      <c r="S62" s="110"/>
      <c r="T62" s="110"/>
      <c r="U62" s="110"/>
      <c r="V62" s="110"/>
      <c r="W62" s="110"/>
      <c r="X62" s="58"/>
    </row>
    <row r="63" spans="1:24" ht="15" customHeight="1">
      <c r="A63" s="58"/>
      <c r="B63" s="111"/>
      <c r="C63" s="110" t="s">
        <v>30</v>
      </c>
      <c r="D63" s="110"/>
      <c r="E63" s="110"/>
      <c r="F63" s="110"/>
      <c r="G63" s="110"/>
      <c r="H63" s="110"/>
      <c r="I63" s="110"/>
      <c r="J63" s="110"/>
      <c r="K63" s="110"/>
      <c r="L63" s="110"/>
      <c r="M63" s="110"/>
      <c r="N63" s="110"/>
      <c r="O63" s="110"/>
      <c r="P63" s="110"/>
      <c r="Q63" s="110"/>
      <c r="R63" s="110"/>
      <c r="S63" s="110"/>
      <c r="T63" s="110"/>
      <c r="U63" s="110"/>
      <c r="V63" s="110"/>
      <c r="W63" s="110"/>
      <c r="X63" s="58"/>
    </row>
    <row r="64" spans="1:24" ht="15" customHeight="1">
      <c r="A64" s="58"/>
      <c r="B64" s="118"/>
      <c r="C64" s="110" t="s">
        <v>31</v>
      </c>
      <c r="D64" s="110"/>
      <c r="E64" s="110"/>
      <c r="F64" s="110"/>
      <c r="G64" s="110"/>
      <c r="H64" s="110"/>
      <c r="I64" s="110"/>
      <c r="J64" s="110"/>
      <c r="K64" s="110"/>
      <c r="L64" s="110"/>
      <c r="M64" s="110"/>
      <c r="N64" s="110"/>
      <c r="O64" s="110"/>
      <c r="P64" s="110"/>
      <c r="Q64" s="110"/>
      <c r="R64" s="110"/>
      <c r="S64" s="110"/>
      <c r="T64" s="110"/>
      <c r="U64" s="110"/>
      <c r="V64" s="110"/>
      <c r="W64" s="110"/>
      <c r="X64" s="58"/>
    </row>
    <row r="65" spans="1:24" ht="15" customHeight="1">
      <c r="A65" s="58"/>
      <c r="B65" s="118"/>
      <c r="C65" s="110" t="s">
        <v>44</v>
      </c>
      <c r="D65" s="110"/>
      <c r="E65" s="110"/>
      <c r="F65" s="110"/>
      <c r="G65" s="110"/>
      <c r="H65" s="110"/>
      <c r="I65" s="110"/>
      <c r="J65" s="110"/>
      <c r="K65" s="110"/>
      <c r="L65" s="110"/>
      <c r="M65" s="110"/>
      <c r="N65" s="110"/>
      <c r="O65" s="110"/>
      <c r="P65" s="110"/>
      <c r="Q65" s="110"/>
      <c r="R65" s="110"/>
      <c r="S65" s="110"/>
      <c r="T65" s="110"/>
      <c r="U65" s="110"/>
      <c r="V65" s="110"/>
      <c r="W65" s="110"/>
      <c r="X65" s="58"/>
    </row>
    <row r="66" spans="1:24" ht="15" customHeight="1">
      <c r="A66" s="58"/>
      <c r="B66" s="118"/>
      <c r="C66" s="110" t="s">
        <v>45</v>
      </c>
      <c r="D66" s="110"/>
      <c r="E66" s="110"/>
      <c r="F66" s="110"/>
      <c r="G66" s="110"/>
      <c r="H66" s="110"/>
      <c r="I66" s="110"/>
      <c r="J66" s="110"/>
      <c r="K66" s="110"/>
      <c r="L66" s="110"/>
      <c r="M66" s="110"/>
      <c r="N66" s="110"/>
      <c r="O66" s="110"/>
      <c r="P66" s="110"/>
      <c r="Q66" s="110"/>
      <c r="R66" s="110"/>
      <c r="S66" s="110"/>
      <c r="T66" s="110"/>
      <c r="U66" s="110"/>
      <c r="V66" s="110"/>
      <c r="W66" s="110"/>
      <c r="X66" s="58"/>
    </row>
    <row r="67" spans="1:24" ht="15" customHeight="1">
      <c r="A67" s="58"/>
      <c r="B67" s="118"/>
      <c r="C67" s="110"/>
      <c r="D67" s="110"/>
      <c r="E67" s="110"/>
      <c r="F67" s="110"/>
      <c r="G67" s="110"/>
      <c r="H67" s="110"/>
      <c r="I67" s="110"/>
      <c r="J67" s="110"/>
      <c r="K67" s="110"/>
      <c r="L67" s="110"/>
      <c r="M67" s="110"/>
      <c r="N67" s="110"/>
      <c r="O67" s="110"/>
      <c r="P67" s="110"/>
      <c r="Q67" s="110"/>
      <c r="R67" s="110"/>
      <c r="S67" s="110"/>
      <c r="T67" s="110"/>
      <c r="U67" s="110"/>
      <c r="V67" s="110"/>
      <c r="W67" s="110"/>
      <c r="X67" s="58"/>
    </row>
    <row r="68" spans="1:24" ht="15" customHeight="1">
      <c r="A68" s="58"/>
      <c r="B68" s="112" t="s">
        <v>21</v>
      </c>
      <c r="C68" s="112"/>
      <c r="D68" s="112"/>
      <c r="E68" s="112"/>
      <c r="F68" s="112"/>
      <c r="G68" s="112"/>
      <c r="H68" s="112"/>
      <c r="I68" s="112"/>
      <c r="J68" s="112"/>
      <c r="K68" s="112"/>
      <c r="L68" s="112"/>
      <c r="M68" s="112"/>
      <c r="N68" s="112"/>
      <c r="O68" s="112"/>
      <c r="P68" s="112"/>
      <c r="Q68" s="112"/>
      <c r="R68" s="112"/>
      <c r="S68" s="112"/>
      <c r="T68" s="112"/>
      <c r="U68" s="112"/>
      <c r="V68" s="112"/>
      <c r="W68" s="112"/>
      <c r="X68" s="58"/>
    </row>
    <row r="69" spans="1:24" ht="15" customHeight="1">
      <c r="B69" s="56"/>
      <c r="C69" s="57"/>
      <c r="D69" s="57"/>
      <c r="E69" s="57"/>
      <c r="F69" s="57"/>
      <c r="G69" s="57"/>
      <c r="H69" s="57"/>
      <c r="I69" s="57"/>
      <c r="J69" s="57"/>
      <c r="K69" s="57"/>
      <c r="L69" s="57"/>
      <c r="M69" s="57"/>
      <c r="N69" s="57"/>
      <c r="O69" s="57"/>
      <c r="P69" s="57"/>
      <c r="Q69" s="57"/>
      <c r="R69" s="57"/>
      <c r="S69" s="57"/>
      <c r="T69" s="57"/>
      <c r="U69" s="57"/>
      <c r="V69" s="57"/>
      <c r="W69" s="57"/>
    </row>
    <row r="70" spans="1:24" ht="15" customHeight="1">
      <c r="B70" s="56"/>
      <c r="C70" s="57"/>
      <c r="D70" s="57"/>
      <c r="E70" s="57"/>
      <c r="F70" s="57"/>
      <c r="G70" s="57"/>
      <c r="H70" s="57"/>
      <c r="I70" s="57"/>
      <c r="J70" s="57"/>
      <c r="K70" s="57"/>
      <c r="L70" s="57"/>
      <c r="M70" s="57"/>
      <c r="N70" s="57"/>
      <c r="O70" s="57"/>
      <c r="P70" s="57"/>
      <c r="Q70" s="57"/>
      <c r="R70" s="57"/>
      <c r="S70" s="57"/>
      <c r="T70" s="57"/>
      <c r="U70" s="57"/>
      <c r="V70" s="57"/>
      <c r="W70" s="57"/>
    </row>
    <row r="71" spans="1:24" ht="15" customHeight="1">
      <c r="B71" s="56"/>
      <c r="C71" s="57"/>
      <c r="D71" s="57"/>
      <c r="E71" s="57"/>
      <c r="F71" s="57"/>
      <c r="G71" s="57"/>
      <c r="H71" s="57"/>
      <c r="I71" s="57"/>
      <c r="J71" s="57"/>
      <c r="K71" s="57"/>
      <c r="L71" s="57"/>
      <c r="M71" s="57"/>
      <c r="N71" s="57"/>
      <c r="O71" s="57"/>
      <c r="P71" s="57"/>
      <c r="Q71" s="57"/>
      <c r="R71" s="57"/>
      <c r="S71" s="57"/>
      <c r="T71" s="57"/>
      <c r="U71" s="57"/>
      <c r="V71" s="57"/>
      <c r="W71" s="57"/>
    </row>
    <row r="72" spans="1:24" ht="15" customHeight="1">
      <c r="B72" s="56"/>
      <c r="C72" s="57"/>
      <c r="D72" s="57"/>
      <c r="E72" s="57"/>
      <c r="F72" s="57"/>
      <c r="G72" s="57"/>
      <c r="H72" s="57"/>
      <c r="I72" s="57"/>
      <c r="J72" s="57"/>
      <c r="K72" s="57"/>
      <c r="L72" s="57"/>
      <c r="M72" s="57"/>
      <c r="N72" s="57"/>
      <c r="O72" s="57"/>
      <c r="P72" s="57"/>
      <c r="Q72" s="57"/>
      <c r="R72" s="57"/>
      <c r="S72" s="57"/>
      <c r="T72" s="57"/>
      <c r="U72" s="57"/>
      <c r="V72" s="57"/>
      <c r="W72" s="57"/>
    </row>
    <row r="73" spans="1:24" ht="15" customHeight="1"/>
    <row r="74" spans="1:24" ht="15" customHeight="1">
      <c r="B74" s="56"/>
      <c r="C74" s="57"/>
      <c r="D74" s="57"/>
      <c r="E74" s="57"/>
      <c r="F74" s="57"/>
      <c r="G74" s="57"/>
      <c r="H74" s="57"/>
      <c r="I74" s="57"/>
      <c r="J74" s="57"/>
      <c r="K74" s="57"/>
      <c r="L74" s="57"/>
      <c r="M74" s="57"/>
      <c r="N74" s="57"/>
      <c r="O74" s="57"/>
      <c r="P74" s="57"/>
      <c r="Q74" s="57"/>
      <c r="R74" s="57"/>
      <c r="S74" s="57"/>
      <c r="T74" s="57"/>
      <c r="U74" s="57"/>
      <c r="V74" s="57"/>
      <c r="W74" s="57"/>
    </row>
    <row r="75" spans="1:24" ht="15" customHeight="1">
      <c r="B75" s="3"/>
      <c r="C75" s="1"/>
      <c r="D75" s="1"/>
      <c r="E75" s="10"/>
      <c r="F75" s="10"/>
      <c r="G75" s="10"/>
      <c r="H75" s="10"/>
      <c r="I75" s="10"/>
      <c r="J75" s="10"/>
      <c r="K75" s="10"/>
      <c r="L75" s="10"/>
      <c r="M75" s="10"/>
      <c r="N75" s="10"/>
      <c r="O75" s="10"/>
      <c r="P75" s="10"/>
      <c r="Q75" s="10"/>
      <c r="R75" s="10"/>
      <c r="S75" s="10"/>
      <c r="T75" s="10"/>
      <c r="U75" s="10"/>
      <c r="V75" s="10"/>
      <c r="W75" s="10"/>
    </row>
    <row r="76" spans="1:24" ht="15" customHeight="1">
      <c r="B76" s="3"/>
      <c r="C76" s="1"/>
      <c r="D76" s="1"/>
      <c r="E76" s="10"/>
      <c r="F76" s="10"/>
      <c r="G76" s="10"/>
      <c r="H76" s="10"/>
      <c r="I76" s="10"/>
      <c r="J76" s="10"/>
      <c r="K76" s="10"/>
      <c r="L76" s="10"/>
      <c r="M76" s="10"/>
      <c r="N76" s="10"/>
      <c r="O76" s="10"/>
      <c r="P76" s="10"/>
      <c r="Q76" s="10"/>
      <c r="R76" s="10"/>
      <c r="S76" s="10"/>
      <c r="T76" s="10"/>
      <c r="U76" s="10"/>
      <c r="V76" s="10"/>
      <c r="W76" s="10"/>
    </row>
    <row r="77" spans="1:24" ht="15" customHeight="1">
      <c r="B77" s="3"/>
      <c r="C77" s="1"/>
      <c r="D77" s="1"/>
      <c r="E77" s="10"/>
      <c r="F77" s="10"/>
      <c r="G77" s="10"/>
      <c r="H77" s="10"/>
      <c r="I77" s="10"/>
      <c r="J77" s="10"/>
      <c r="K77" s="10"/>
      <c r="L77" s="10"/>
      <c r="M77" s="10"/>
      <c r="N77" s="10"/>
      <c r="O77" s="10"/>
      <c r="P77" s="10"/>
      <c r="Q77" s="10"/>
      <c r="R77" s="10"/>
      <c r="S77" s="10"/>
      <c r="T77" s="10"/>
      <c r="U77" s="10"/>
      <c r="V77" s="10"/>
      <c r="W77" s="10"/>
    </row>
    <row r="78" spans="1:24" ht="15" customHeight="1">
      <c r="B78" s="3"/>
      <c r="C78" s="1"/>
      <c r="D78" s="1"/>
      <c r="E78" s="10"/>
      <c r="F78" s="10"/>
      <c r="G78" s="10"/>
      <c r="H78" s="10"/>
      <c r="I78" s="10"/>
      <c r="J78" s="10"/>
      <c r="K78" s="10"/>
      <c r="L78" s="10"/>
      <c r="M78" s="10"/>
      <c r="N78" s="10"/>
      <c r="O78" s="10"/>
      <c r="P78" s="10"/>
      <c r="Q78" s="10"/>
      <c r="R78" s="10"/>
      <c r="S78" s="10"/>
      <c r="T78" s="10"/>
      <c r="U78" s="10"/>
      <c r="V78" s="10"/>
      <c r="W78" s="10"/>
    </row>
    <row r="79" spans="1:24" ht="15" customHeight="1">
      <c r="B79" s="3"/>
      <c r="C79" s="1"/>
      <c r="D79" s="1"/>
      <c r="E79" s="10"/>
      <c r="F79" s="10"/>
      <c r="G79" s="10"/>
      <c r="H79" s="10"/>
      <c r="I79" s="10"/>
      <c r="J79" s="10"/>
      <c r="K79" s="10"/>
      <c r="L79" s="10"/>
      <c r="M79" s="10"/>
      <c r="N79" s="10"/>
      <c r="O79" s="10"/>
      <c r="P79" s="10"/>
      <c r="Q79" s="10"/>
      <c r="R79" s="10"/>
      <c r="S79" s="10"/>
      <c r="T79" s="10"/>
      <c r="U79" s="10"/>
      <c r="V79" s="10"/>
      <c r="W79" s="10"/>
    </row>
    <row r="80" spans="1:24" ht="15" customHeight="1">
      <c r="B80" s="3"/>
      <c r="C80" s="1"/>
      <c r="D80" s="1"/>
      <c r="E80" s="10"/>
      <c r="F80" s="10"/>
      <c r="G80" s="10"/>
      <c r="H80" s="10"/>
      <c r="I80" s="10"/>
      <c r="J80" s="10"/>
      <c r="K80" s="10"/>
      <c r="L80" s="10"/>
      <c r="M80" s="10"/>
      <c r="N80" s="10"/>
      <c r="O80" s="10"/>
      <c r="P80" s="10"/>
      <c r="Q80" s="10"/>
      <c r="R80" s="10"/>
      <c r="S80" s="10"/>
      <c r="T80" s="10"/>
      <c r="U80" s="10"/>
      <c r="V80" s="10"/>
      <c r="W80" s="10"/>
    </row>
    <row r="81" spans="2:4">
      <c r="B81" s="2"/>
      <c r="C81" s="1"/>
      <c r="D81" s="1"/>
    </row>
    <row r="82" spans="2:4">
      <c r="B82" s="2"/>
      <c r="C82" s="1"/>
      <c r="D82" s="1"/>
    </row>
    <row r="83" spans="2:4">
      <c r="B83" s="2"/>
      <c r="C83" s="1"/>
      <c r="D83" s="1"/>
    </row>
    <row r="84" spans="2:4">
      <c r="B84" s="2"/>
      <c r="C84" s="1"/>
      <c r="D84" s="1"/>
    </row>
    <row r="85" spans="2:4">
      <c r="B85" s="2"/>
      <c r="C85" s="1"/>
      <c r="D85" s="1"/>
    </row>
    <row r="86" spans="2:4">
      <c r="B86" s="2"/>
      <c r="C86" s="1"/>
      <c r="D86" s="1"/>
    </row>
    <row r="87" spans="2:4">
      <c r="B87" s="2"/>
      <c r="C87" s="1"/>
      <c r="D87" s="1"/>
    </row>
    <row r="88" spans="2:4">
      <c r="B88" s="2"/>
      <c r="C88" s="1"/>
      <c r="D88" s="1"/>
    </row>
    <row r="89" spans="2:4">
      <c r="B89" s="2"/>
      <c r="C89" s="1"/>
      <c r="D89" s="1"/>
    </row>
    <row r="90" spans="2:4">
      <c r="B90" s="2"/>
      <c r="C90" s="1"/>
      <c r="D90" s="1"/>
    </row>
    <row r="91" spans="2:4">
      <c r="B91" s="2"/>
      <c r="C91" s="1"/>
      <c r="D91" s="1"/>
    </row>
    <row r="92" spans="2:4">
      <c r="B92" s="2"/>
      <c r="C92" s="1"/>
      <c r="D92" s="1"/>
    </row>
    <row r="93" spans="2:4">
      <c r="B93" s="2"/>
      <c r="C93" s="1"/>
      <c r="D93" s="1"/>
    </row>
    <row r="94" spans="2:4">
      <c r="B94" s="2"/>
      <c r="C94" s="1"/>
      <c r="D94" s="1"/>
    </row>
    <row r="95" spans="2:4">
      <c r="B95" s="2"/>
      <c r="C95" s="1"/>
      <c r="D95" s="1"/>
    </row>
    <row r="96" spans="2:4">
      <c r="B96" s="2"/>
      <c r="C96" s="1"/>
      <c r="D96" s="1"/>
    </row>
    <row r="97" spans="2:4">
      <c r="B97" s="2"/>
      <c r="C97" s="1"/>
      <c r="D97" s="1"/>
    </row>
    <row r="98" spans="2:4">
      <c r="B98" s="2"/>
      <c r="C98" s="1"/>
      <c r="D98" s="1"/>
    </row>
    <row r="99" spans="2:4">
      <c r="B99" s="2"/>
      <c r="C99" s="1"/>
      <c r="D99" s="1"/>
    </row>
    <row r="100" spans="2:4">
      <c r="B100" s="2"/>
      <c r="C100" s="1"/>
      <c r="D100" s="1"/>
    </row>
    <row r="101" spans="2:4">
      <c r="B101" s="2"/>
      <c r="C101" s="1"/>
      <c r="D101" s="1"/>
    </row>
    <row r="102" spans="2:4">
      <c r="B102" s="2"/>
      <c r="C102" s="1"/>
      <c r="D102" s="1"/>
    </row>
    <row r="103" spans="2:4">
      <c r="B103" s="2"/>
      <c r="C103" s="1"/>
      <c r="D103" s="1"/>
    </row>
    <row r="104" spans="2:4">
      <c r="B104" s="2"/>
      <c r="C104" s="1"/>
      <c r="D104" s="1"/>
    </row>
    <row r="105" spans="2:4">
      <c r="B105" s="2"/>
      <c r="C105" s="1"/>
      <c r="D105" s="1"/>
    </row>
    <row r="106" spans="2:4">
      <c r="B106" s="2"/>
      <c r="C106" s="1"/>
      <c r="D106" s="1"/>
    </row>
    <row r="107" spans="2:4">
      <c r="B107" s="2"/>
      <c r="C107" s="1"/>
      <c r="D107" s="1"/>
    </row>
    <row r="108" spans="2:4">
      <c r="B108" s="2"/>
      <c r="C108" s="1"/>
      <c r="D108" s="1"/>
    </row>
    <row r="109" spans="2:4">
      <c r="B109" s="2"/>
      <c r="C109" s="1"/>
      <c r="D109" s="1"/>
    </row>
    <row r="110" spans="2:4">
      <c r="B110" s="2"/>
      <c r="C110" s="1"/>
      <c r="D110" s="1"/>
    </row>
    <row r="111" spans="2:4">
      <c r="B111" s="2"/>
      <c r="C111" s="1"/>
      <c r="D111" s="1"/>
    </row>
    <row r="112" spans="2:4">
      <c r="B112" s="2"/>
      <c r="C112" s="1"/>
      <c r="D112" s="1"/>
    </row>
    <row r="113" spans="2:4">
      <c r="B113" s="2"/>
      <c r="C113" s="1"/>
      <c r="D113" s="1"/>
    </row>
    <row r="114" spans="2:4">
      <c r="B114" s="2"/>
      <c r="C114" s="1"/>
      <c r="D114" s="1"/>
    </row>
    <row r="115" spans="2:4">
      <c r="B115" s="2"/>
      <c r="C115" s="1"/>
      <c r="D115" s="1"/>
    </row>
    <row r="116" spans="2:4">
      <c r="B116" s="2"/>
      <c r="C116" s="1"/>
      <c r="D116" s="1"/>
    </row>
    <row r="117" spans="2:4">
      <c r="B117" s="2"/>
      <c r="C117" s="1"/>
      <c r="D117" s="1"/>
    </row>
    <row r="118" spans="2:4">
      <c r="B118" s="2"/>
      <c r="C118" s="1"/>
      <c r="D118" s="1"/>
    </row>
    <row r="119" spans="2:4">
      <c r="B119" s="2"/>
      <c r="C119" s="1"/>
      <c r="D119" s="1"/>
    </row>
    <row r="120" spans="2:4">
      <c r="B120" s="2"/>
      <c r="C120" s="1"/>
      <c r="D120" s="1"/>
    </row>
    <row r="121" spans="2:4">
      <c r="B121" s="2"/>
      <c r="C121" s="1"/>
      <c r="D121" s="1"/>
    </row>
    <row r="122" spans="2:4">
      <c r="B122" s="2"/>
      <c r="C122" s="1"/>
      <c r="D122" s="1"/>
    </row>
    <row r="123" spans="2:4">
      <c r="B123" s="2"/>
      <c r="C123" s="1"/>
      <c r="D123" s="1"/>
    </row>
  </sheetData>
  <mergeCells count="26">
    <mergeCell ref="B68:W68"/>
    <mergeCell ref="C53:W53"/>
    <mergeCell ref="L30:S30"/>
    <mergeCell ref="B31:D33"/>
    <mergeCell ref="E31:O31"/>
    <mergeCell ref="B36:W36"/>
    <mergeCell ref="E38:W38"/>
    <mergeCell ref="B39:B52"/>
    <mergeCell ref="B12:W12"/>
    <mergeCell ref="B14:D14"/>
    <mergeCell ref="E14:W14"/>
    <mergeCell ref="B15:B28"/>
    <mergeCell ref="B29:D30"/>
    <mergeCell ref="E29:H29"/>
    <mergeCell ref="K29:S29"/>
    <mergeCell ref="T29:W30"/>
    <mergeCell ref="E30:J30"/>
    <mergeCell ref="B1:W1"/>
    <mergeCell ref="B2:W2"/>
    <mergeCell ref="B3:W3"/>
    <mergeCell ref="B5:W5"/>
    <mergeCell ref="B7:V7"/>
    <mergeCell ref="B8:D8"/>
    <mergeCell ref="E8:I8"/>
    <mergeCell ref="L8:O8"/>
    <mergeCell ref="R8:U8"/>
  </mergeCells>
  <conditionalFormatting sqref="E16:W28">
    <cfRule type="cellIs" dxfId="4" priority="1" stopIfTrue="1" operator="lessThanOrEqual">
      <formula>$P$8</formula>
    </cfRule>
    <cfRule type="cellIs" dxfId="3" priority="6" stopIfTrue="1" operator="greaterThan">
      <formula>$V$8</formula>
    </cfRule>
    <cfRule type="cellIs" dxfId="2" priority="7" operator="lessThanOrEqual">
      <formula>$V$8</formula>
    </cfRule>
  </conditionalFormatting>
  <conditionalFormatting sqref="E40:W52 E54:W56">
    <cfRule type="cellIs" dxfId="1" priority="2" stopIfTrue="1" operator="greaterThan">
      <formula>$V$8</formula>
    </cfRule>
    <cfRule type="cellIs" dxfId="0" priority="3" operator="greaterThanOrEqual">
      <formula>$P$8</formula>
    </cfRule>
  </conditionalFormatting>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Percentage</vt:lpstr>
      <vt:lpstr>Added 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Justin Blazer</cp:lastModifiedBy>
  <dcterms:created xsi:type="dcterms:W3CDTF">2019-10-30T20:48:40Z</dcterms:created>
  <dcterms:modified xsi:type="dcterms:W3CDTF">2024-02-12T15:54:30Z</dcterms:modified>
</cp:coreProperties>
</file>